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510" yWindow="-210" windowWidth="27795" windowHeight="12345" activeTab="1"/>
  </bookViews>
  <sheets>
    <sheet name="Пр5 доходы 23г" sheetId="1" r:id="rId1"/>
    <sheet name="Пр6 доходы 24-25" sheetId="3" r:id="rId2"/>
    <sheet name="Лист1" sheetId="2" r:id="rId3"/>
  </sheets>
  <definedNames>
    <definedName name="_xlnm._FilterDatabase" localSheetId="1" hidden="1">'Пр6 доходы 24-25'!$A$53:$P$135</definedName>
    <definedName name="_xlnm.Print_Titles" localSheetId="0">'Пр5 доходы 23г'!$10:$11</definedName>
    <definedName name="_xlnm.Print_Titles" localSheetId="1">'Пр6 доходы 24-25'!$10:$12</definedName>
    <definedName name="_xlnm.Print_Area" localSheetId="0">'Пр5 доходы 23г'!$A$1:$C$151</definedName>
    <definedName name="_xlnm.Print_Area" localSheetId="1">'Пр6 доходы 24-25'!$A$1:$D$135</definedName>
  </definedNames>
  <calcPr calcId="144525"/>
</workbook>
</file>

<file path=xl/calcChain.xml><?xml version="1.0" encoding="utf-8"?>
<calcChain xmlns="http://schemas.openxmlformats.org/spreadsheetml/2006/main">
  <c r="C55" i="3" l="1"/>
  <c r="C55" i="1" l="1"/>
  <c r="D64" i="1" l="1"/>
  <c r="C150" i="1" l="1"/>
  <c r="D135" i="1" l="1"/>
  <c r="D136" i="1" s="1"/>
  <c r="D46" i="3" l="1"/>
  <c r="C46" i="3"/>
  <c r="D42" i="3"/>
  <c r="C42" i="3"/>
  <c r="D38" i="3"/>
  <c r="C38" i="3"/>
  <c r="D35" i="3"/>
  <c r="C35" i="3"/>
  <c r="D33" i="3"/>
  <c r="C33" i="3"/>
  <c r="D18" i="3"/>
  <c r="C18" i="3"/>
  <c r="D15" i="3"/>
  <c r="C15" i="3"/>
  <c r="C14" i="3" l="1"/>
  <c r="D14" i="3"/>
  <c r="C46" i="1"/>
  <c r="C41" i="1"/>
  <c r="C37" i="1"/>
  <c r="C34" i="1"/>
  <c r="C32" i="1"/>
  <c r="C17" i="1"/>
  <c r="C14" i="1"/>
  <c r="C13" i="1" l="1"/>
  <c r="D58" i="3"/>
  <c r="C58" i="3"/>
  <c r="E57" i="3" s="1"/>
  <c r="D117" i="3"/>
  <c r="H117" i="3" s="1"/>
  <c r="C117" i="3"/>
  <c r="G117" i="3" s="1"/>
  <c r="D130" i="3"/>
  <c r="C130" i="3"/>
  <c r="D55" i="3"/>
  <c r="C133" i="1"/>
  <c r="C58" i="1"/>
  <c r="F57" i="3" l="1"/>
  <c r="C54" i="3"/>
  <c r="D54" i="3"/>
  <c r="C119" i="1"/>
  <c r="E119" i="1" s="1"/>
  <c r="E133" i="1"/>
  <c r="C54" i="1" l="1"/>
  <c r="D57" i="1"/>
  <c r="F57" i="1" s="1"/>
  <c r="E58" i="1"/>
  <c r="E56" i="1" l="1"/>
  <c r="F59" i="1" s="1"/>
  <c r="C149" i="1" l="1"/>
  <c r="D62" i="1" l="1"/>
  <c r="C53" i="1"/>
  <c r="E59" i="1" s="1"/>
  <c r="G58" i="3"/>
  <c r="D53" i="1" l="1"/>
  <c r="G130" i="3"/>
  <c r="I57" i="3"/>
  <c r="H130" i="3"/>
  <c r="J57" i="3"/>
  <c r="H58" i="3"/>
  <c r="D53" i="3"/>
  <c r="C53" i="3"/>
  <c r="D135" i="3" l="1"/>
  <c r="F53" i="3"/>
  <c r="C135" i="3"/>
  <c r="E53" i="3"/>
  <c r="C151" i="1" l="1"/>
</calcChain>
</file>

<file path=xl/sharedStrings.xml><?xml version="1.0" encoding="utf-8"?>
<sst xmlns="http://schemas.openxmlformats.org/spreadsheetml/2006/main" count="542" uniqueCount="316">
  <si>
    <t xml:space="preserve">ИТОГО ДОХОДОВ </t>
  </si>
  <si>
    <t>Межбюджетный трансферт, передаваемый бюджету Республики Тыва на реализацию инвестиционных проектов в сфере добычи и переработки цветных металлов</t>
  </si>
  <si>
    <t>2 02 45581 02 0000 150</t>
  </si>
  <si>
    <t xml:space="preserve"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 </t>
  </si>
  <si>
    <t>2 02 45468 02 0000 150</t>
  </si>
  <si>
    <t>Межбюджетные трансферты, передаваемые бюджетам субъектов Российской Федерации на создание модельных муниципальных библиотек</t>
  </si>
  <si>
    <t>2 02 45454 02 0000 150</t>
  </si>
  <si>
    <t>Межбюджетные трансферты, передаваемые бюджетам субъектов Российской Федерации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</si>
  <si>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2 02 45321 02 0000 150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</si>
  <si>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</si>
  <si>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2 02 45303 02 0000 150</t>
  </si>
  <si>
    <t>Межбюджетные трансферты, передаваемые бюджетам субъектов Российской Федерации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</si>
  <si>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2 02 45216 02 0000 150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</si>
  <si>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</si>
  <si>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2 02 45192 02 0000 150</t>
  </si>
  <si>
    <t>Межбюджетные трансферты, передаваемые бюджетам субъектов Российской Федерации на переоснащение медицинских организаций, оказывающих медицинскую помощь больным с онкологическими заболеваниями</t>
  </si>
  <si>
    <t>2 02 45190 02 0000 150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</si>
  <si>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</si>
  <si>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2 02 45161 02 0000 150</t>
  </si>
  <si>
    <t>Иные межбюджетные трансферты</t>
  </si>
  <si>
    <t>2 02 40000 00 0000 150</t>
  </si>
  <si>
    <t>Единая субвенция бюджетам субъектов Российской Федерации и бюджету г. Байконура</t>
  </si>
  <si>
    <t>2 02 35900 02 0000 150</t>
  </si>
  <si>
    <t>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</si>
  <si>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2 02 35432 02 0000 150</t>
  </si>
  <si>
    <t>Субвенции бюджетам субъектов Российской Федерации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</si>
  <si>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2 02 35290 02 0000 150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</si>
  <si>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</si>
  <si>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2 02 35250 02 0000 150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</si>
  <si>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</si>
  <si>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2 02 35240 02 0000 150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</si>
  <si>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</si>
  <si>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2 02 35220 02 0000 150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</si>
  <si>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</si>
  <si>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2 02 35176 02 0000 150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</si>
  <si>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</si>
  <si>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2 02 35135 02 0000 150</t>
  </si>
  <si>
    <t>Субвенции бюджетам субъектов Российской Федерации на осуществление отдельных полномочий в области лесных отношений</t>
  </si>
  <si>
    <t>2 02 35129 02 0000 150</t>
  </si>
  <si>
    <t>Субвенции бюджетам субъектов Российской Федерации на осуществление отдельных полномочий в области водных отношений</t>
  </si>
  <si>
    <t>2 02 35128 02 0000 150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</si>
  <si>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</si>
  <si>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2 02 35120 02 0000 150</t>
  </si>
  <si>
    <t>Субвенции бюджетам субъектов Российской Федерации на осуществление первичного воинского учета  органами местного самоуправления поселений, муниципальных и городских округов</t>
  </si>
  <si>
    <t>2 02 35118 02 0000 150</t>
  </si>
  <si>
    <t>Субвенции бюджетам бюджетной системы Российской Федерации</t>
  </si>
  <si>
    <t>2 02 30000 00 0000 150</t>
  </si>
  <si>
    <t>Субсидии бюджетам субъектов Российской Федерации на подготовку проектов межевания земельных участков и на проведение кадастровых работ</t>
  </si>
  <si>
    <t>2 02 25599 02 0000 150</t>
  </si>
  <si>
    <t>Субсидии бюджетам субъектов Российской Федерации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</si>
  <si>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2 02 25586 02 0000 150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</si>
  <si>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</si>
  <si>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2 02 25554 02 0000 150</t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</si>
  <si>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</si>
  <si>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2 02 25527 02 0000 150</t>
  </si>
  <si>
    <t>Субсидии бюджетам субъектов Российской Федерации на создание  новых мест в общеобразовательных организациях</t>
  </si>
  <si>
    <t>2 02 25520 02 0000 150</t>
  </si>
  <si>
    <t>Субсидии бюджетам субъектов Российской Федерации на поддержку отрасли культуры</t>
  </si>
  <si>
    <t>2 02 25519 02 0000 150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</si>
  <si>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</si>
  <si>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2 02 25517 02 0000 150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</si>
  <si>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</si>
  <si>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2 02 25516 02 0000 150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</si>
  <si>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</si>
  <si>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2 02 25515 02 0000 150</t>
  </si>
  <si>
    <t>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</t>
  </si>
  <si>
    <t>2 02 25508 02 0000 150</t>
  </si>
  <si>
    <t>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</t>
  </si>
  <si>
    <t>2 02 25502 02 0000 150</t>
  </si>
  <si>
    <t>Субсидии бюджетам субъектов Российской Федерации на реализацию мероприятий по обеспечению жильем молодых семей</t>
  </si>
  <si>
    <t>2 02 25497 02 0000 150</t>
  </si>
  <si>
    <t>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</si>
  <si>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2 02 25491 02 0000 150</t>
  </si>
  <si>
    <t>Субсидии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</si>
  <si>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2 02 25490 02 0000 150</t>
  </si>
  <si>
    <t>Субсидии бюджетам субъектов Российской Федерации на создание системы поддержки фермеров и развитие сельской кооперации</t>
  </si>
  <si>
    <t>2 02 25480 02 0000 150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</si>
  <si>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</si>
  <si>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2 02 25467 02 0000 150</t>
  </si>
  <si>
    <t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</si>
  <si>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2 02 25466 02 0000 150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</si>
  <si>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</si>
  <si>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2 02 25462 02 0000 150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</si>
  <si>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</si>
  <si>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2 02 25402 02 0000 150</t>
  </si>
  <si>
    <t>2 02 25359 02 0000 150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</si>
  <si>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</si>
  <si>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2 02 25365 02 0000 150</t>
  </si>
  <si>
    <t>Субсидии бюджетам субъектов Российской Федерации на развитие сельского туризма</t>
  </si>
  <si>
    <t>2 02 25341 02 0000 150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</si>
  <si>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</si>
  <si>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2 02 25304 02 0000 150</t>
  </si>
  <si>
    <t>Субсидии бюджетам субъектов Российской Федерации на осуществление ежемесячных выплат на детей в возрасте от трех до семи лет включительно</t>
  </si>
  <si>
    <t>2 02 25302 02 0000 150</t>
  </si>
  <si>
    <t>Субсидии бюджетам субъектов Российской Федерации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</si>
  <si>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2 02 25299 02 0000 150</t>
  </si>
  <si>
    <t>Субсидии бюджетам субъектов Российской Федерации на повышение эффективности службы занятости</t>
  </si>
  <si>
    <t>2 02 25291 02 0000 150</t>
  </si>
  <si>
    <t>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</si>
  <si>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2 02 25281 02 0000 150</t>
  </si>
  <si>
    <t>Субсидии бюджету Республики Тыва на компенсацию территориальным сетевым организациям, функционирующим в Республике Тыва, выпадающих доходов, образованных вследствие установления тарифов на услуги по передаче электрической энергии ниже экономически обоснованного уровня</t>
  </si>
  <si>
    <t>2 02 25273 02 0000 150</t>
  </si>
  <si>
    <t>Субсидии бюджетам субъектов Российской Федерации на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</si>
  <si>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2 02 25256 02 0000 150</t>
  </si>
  <si>
    <t>Субсидии бюджетам субъектов Российской Федерации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</si>
  <si>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2 02 25253 02 0000 150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</si>
  <si>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</si>
  <si>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2 02 25229 02 0000 150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</si>
  <si>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</si>
  <si>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2 02 25228 02 0000 150</t>
  </si>
  <si>
    <t>Субсидии бюджетам субъектов Российской Федерации на обеспечение образовательных организаций материально-технической базой для внедрения цифровой образовательной среды</t>
  </si>
  <si>
    <t>2 02 25210 02 0000 150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</si>
  <si>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</si>
  <si>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2 02 25202 02 0000 150</t>
  </si>
  <si>
    <t>Субсидии бюджетам субъектов Российской Федерации на развитие паллиативной медицинской помощи</t>
  </si>
  <si>
    <t>2 02 25201 02 0000 150</t>
  </si>
  <si>
    <t>Субсидии бюджетам субъектов Российской Федерации на создание детских технопарков "Кванториум"</t>
  </si>
  <si>
    <t>2 02 25173 02 0000 150</t>
  </si>
  <si>
    <t>Субсидии бюджетам субъектов Российской Федерации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</si>
  <si>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2 02 25169 02 0000 150</t>
  </si>
  <si>
    <t>Субсидии бюджетам субъектов Российской Федерации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</si>
  <si>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2 02 25138 02 0000 150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</si>
  <si>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</si>
  <si>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2 02 25114 02 0000 150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</si>
  <si>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</si>
  <si>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2 02 25086 02 0000 150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</si>
  <si>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</si>
  <si>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2 02 25084 02 0000 150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</si>
  <si>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</si>
  <si>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2 02 25082 02 0000 150</t>
  </si>
  <si>
    <t>Субсидии бюджетам субъектов Российской Федерации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</si>
  <si>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2 02 25081 02 0000 150</t>
  </si>
  <si>
    <t>Субсидии бюджетам субъектов Российской Федерации на выплату региональных социальных доплат к пенсии</t>
  </si>
  <si>
    <t>2 02 25007 02 0000 150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</si>
  <si>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</si>
  <si>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</si>
  <si>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</si>
  <si>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2 02 15009 02 0000 150</t>
  </si>
  <si>
    <t>Дотации бюджетам субъектов Российской Федерации на выравнивание бюджетной обеспеченности</t>
  </si>
  <si>
    <t>2 02 15001 02 0000 150</t>
  </si>
  <si>
    <t>Дотации бюджетам бюджетной системы Российской Федераци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</si>
  <si>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</si>
  <si>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</si>
  <si>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</si>
  <si>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</si>
  <si>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</si>
  <si>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ШТРАФЫ, САНКЦИИ, ВОЗМЕЩЕНИЕ УЩЕРБА</t>
  </si>
  <si>
    <t xml:space="preserve"> 1 16 00000 00 0000 000</t>
  </si>
  <si>
    <t xml:space="preserve">АДМИНИСТРАТИВНЫЕ ПЛАТЕЖИ И СБОРЫ </t>
  </si>
  <si>
    <t>1 15 00000 00 0000 000</t>
  </si>
  <si>
    <t xml:space="preserve"> 1 13 00000 00 0000 000</t>
  </si>
  <si>
    <t>Плата за использование лесов</t>
  </si>
  <si>
    <t>1 12 04000 00 0000 120</t>
  </si>
  <si>
    <t>Платежи при пользовании недрами</t>
  </si>
  <si>
    <t>1 12 02000 00 0000 120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</si>
  <si>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</si>
  <si>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</si>
  <si>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</si>
  <si>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 xml:space="preserve"> 1 12 00000 00 0000 000</t>
  </si>
  <si>
    <t>Платежи от государственных и муниципальных унитарных предприятий</t>
  </si>
  <si>
    <t xml:space="preserve"> 1 11 07000 00 0000 120</t>
  </si>
  <si>
    <t>Доходы, получаемые в виде арендной платы либо иной платы 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</si>
  <si>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 xml:space="preserve"> 1 11 05000 00 0000 120</t>
  </si>
  <si>
    <t>Доходы от операций по управлению остатками средств на едином казначейском счете, зачисляемые в бюджеты субъектов Российской Федерации</t>
  </si>
  <si>
    <t>1 11 02102 02 0000 120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</si>
  <si>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</si>
  <si>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</si>
  <si>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</si>
  <si>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</si>
  <si>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</t>
  </si>
  <si>
    <t>1 08 00000 00 0000 000</t>
  </si>
  <si>
    <t xml:space="preserve">Сборы за пользование объектами животного мира и за пользование объектами водных биологических ресурсов </t>
  </si>
  <si>
    <t>1 07 04000 01 0000 110</t>
  </si>
  <si>
    <t>Налог на добычу полезных ископаемых</t>
  </si>
  <si>
    <t>1 07 01000 01 0000 110</t>
  </si>
  <si>
    <t>НАЛОГИ, СБОРЫ И РЕГУЛЯРНЫЕ ПЛАТЕЖИ ЗА ПОЛЬЗОВАНИЕ ПРИРОДНЫМИ РЕСУРСАМИ</t>
  </si>
  <si>
    <t>1 07 00000 00 0000 000</t>
  </si>
  <si>
    <t>Транспортный налог</t>
  </si>
  <si>
    <t>1 06 04000 02 0000 110</t>
  </si>
  <si>
    <t>Налог на имущество организаций</t>
  </si>
  <si>
    <t>1 06 02000 02 0000 110</t>
  </si>
  <si>
    <t>НАЛОГИ НА ИМУЩЕСТВО</t>
  </si>
  <si>
    <t>1 06 00000 00 0000 000</t>
  </si>
  <si>
    <t>Налог на профессиональный доход</t>
  </si>
  <si>
    <t>1 05 06000 01 1000 110</t>
  </si>
  <si>
    <t>НАЛОГИ НА СОВОКУПНЫЙ ДОХОД</t>
  </si>
  <si>
    <t xml:space="preserve"> 1 05 00000 00 0000 000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</si>
  <si>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</si>
  <si>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</si>
  <si>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</si>
  <si>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</si>
  <si>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</si>
  <si>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</si>
  <si>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</si>
  <si>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</si>
  <si>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</si>
  <si>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1 03 02232 01 0000 110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</si>
  <si>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</si>
  <si>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</si>
  <si>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этиловый спирт из непищевого сырья,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</si>
  <si>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1 03 02220 01 0000 110</t>
  </si>
  <si>
    <t>Доходы от уплаты акцизов на спиртосодержащую продукцию, производимую на территории Российской Федерации,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</si>
  <si>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1 03 02210 01 0000 110</t>
  </si>
  <si>
    <t>Доходы от уплаты акцизов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</si>
  <si>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103 02200 01 0000 110</t>
  </si>
  <si>
    <t>Доходы от уплаты акцизов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</si>
  <si>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1 03 02190 01 0000 110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</si>
  <si>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(по нормативам,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организаций)</t>
  </si>
  <si>
    <t xml:space="preserve">1 03 02143 01 0000 110
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</si>
  <si>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</si>
  <si>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1 03 02142 01 0000 110</t>
  </si>
  <si>
    <t>НАЛОГИ НА ТОВАРЫ (РАБОТЫ,  УСЛУГИ), РЕАЛИЗУЕМЫЕ НА ТЕРРИТОРИИ РОССИЙСКОЙ ФЕДЕРАЦИИ</t>
  </si>
  <si>
    <t>1 03 00000 00 0000 000</t>
  </si>
  <si>
    <t>Налог на доходы физических лиц</t>
  </si>
  <si>
    <t xml:space="preserve">1 01 02000 01 0000 110 </t>
  </si>
  <si>
    <t>Налог на прибыль  организаций</t>
  </si>
  <si>
    <t>1 01 01000 00 0000 110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</si>
  <si>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</si>
  <si>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</si>
  <si>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</si>
  <si>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</si>
  <si>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Сумма </t>
  </si>
  <si>
    <t xml:space="preserve">      Наименование доходов </t>
  </si>
  <si>
    <t xml:space="preserve">Коды бюджетной классификации  </t>
  </si>
  <si>
    <t>(тыс. рублей)</t>
  </si>
  <si>
    <t>ПОСТУПЛЕНИЯ ДОХОДОВ В РЕСПУБЛИКАНСКИЙ  БЮДЖЕТ</t>
  </si>
  <si>
    <t xml:space="preserve">"О  республиканском бюджете Республики Тыва </t>
  </si>
  <si>
    <t xml:space="preserve">к Закону Республики Тыва </t>
  </si>
  <si>
    <t>Приложение 5</t>
  </si>
  <si>
    <t>на 2023 год и на плановый период 2024 и 2025 годов"</t>
  </si>
  <si>
    <t>РЕСПУБЛИКИ ТЫВА НА 2023 ГОД</t>
  </si>
  <si>
    <t>Приложение 6</t>
  </si>
  <si>
    <t>РЕСПУБЛИКИ ТЫВА НА ПЛАНОВЫЙ ПЕРИОД 2024 И 2025 ГОДОВ</t>
  </si>
  <si>
    <t>плановый период</t>
  </si>
  <si>
    <t>2024 год</t>
  </si>
  <si>
    <t>2025 год</t>
  </si>
  <si>
    <t xml:space="preserve"> 1 07 04000 01 0000 110</t>
  </si>
  <si>
    <t xml:space="preserve"> 1 11 00000 00 0000 000</t>
  </si>
  <si>
    <t>ДОХОДЫ ОТ ОКАЗАНИЯ ПЛАТНЫХ УСЛУГ (РАБОТ) И КОМПЕНСАЦИИ ЗАТРАТ ГОСУДАРСТВА</t>
  </si>
  <si>
    <t>115 00000 00 0000 000</t>
  </si>
  <si>
    <t>2 02 25139 02 0000 150</t>
  </si>
  <si>
    <t>2 02 25177 02 0000 150</t>
  </si>
  <si>
    <t>Субсидии бюджетам субъектов Российской Федерации на создание и обеспечение функционирования центров опережающей профессиональной подготовки</t>
  </si>
  <si>
    <t>2 02 25189 02 0000 150</t>
  </si>
  <si>
    <t>Субсидии бюджетам субъектов Российской Федерации на создание центров выявления и поддержки одаренных детей</t>
  </si>
  <si>
    <t>2 02 25190 02 0000 150</t>
  </si>
  <si>
    <t>Субсидии бюджетам субъектов Российской Федерации на переоснащение медицинских организаций, оказывающих медицинскую помощь больным с онкологическими заболеваниями</t>
  </si>
  <si>
    <t>2 02 25192 02 0000 150</t>
  </si>
  <si>
    <t>Субсидии бюджетам субъектов Российской Федерации на оснащение оборудованием региональных сосудистых центров и первичных сосудистых отделений</t>
  </si>
  <si>
    <t>2 02 25230 02 0000 150</t>
  </si>
  <si>
    <t>Субсидии бюджетам субъектов Российской Федерации на создание новых мест в общеобразовательных организациях, расположенных в сельской местности и поселках городского типа</t>
  </si>
  <si>
    <t>2 02 25321 02 0000 150</t>
  </si>
  <si>
    <t>Субсидии бюджетам субъектов Российской Федерации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</si>
  <si>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2 02 25456 02 0000 150</t>
  </si>
  <si>
    <t>Субсидии бюджетам субъектов Российской Федерации на модернизации театров юного зрителя и театров кукол</t>
  </si>
  <si>
    <t>Субвенции бюджетам субъектов Российской Федерацииа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</si>
  <si>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</si>
  <si>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2 02 25098 02 0000 150</t>
  </si>
  <si>
    <t>2 02 25121 02 0000 150</t>
  </si>
  <si>
    <t>2 02 25305 02 0000 150</t>
  </si>
  <si>
    <t>2 02 25332 02 0000 150</t>
  </si>
  <si>
    <t>2 02 25358 02 0000 150</t>
  </si>
  <si>
    <t>2 02 25385 02 0000 150</t>
  </si>
  <si>
    <t>2 02 25394 02 0000 150</t>
  </si>
  <si>
    <t>2 02 25511 02 0000 150</t>
  </si>
  <si>
    <t>2 02 25514 02 0000 150</t>
  </si>
  <si>
    <t>2 02 25750 02 0000 150</t>
  </si>
  <si>
    <t>2 02 25752 02 0000 150</t>
  </si>
  <si>
    <t>2 02 25753 02 0000 150</t>
  </si>
  <si>
    <t>2 02 25786 02 0000 150</t>
  </si>
  <si>
    <t>2 02 35431 02 0000 150</t>
  </si>
  <si>
    <t>2 02 45298 02 0000 150</t>
  </si>
  <si>
    <t>2 02 45300 02 0000 150</t>
  </si>
  <si>
    <t>2 02 45368 02 0000 150</t>
  </si>
  <si>
    <t>2 02 45363 02 0000 150</t>
  </si>
  <si>
    <t>2 04 00000 00 0000 000</t>
  </si>
  <si>
    <t>БЕЗВОЗМЕЗДНЫЕ ПОСТУПЛЕНИЯ ОТ НЕГОСУДАРСТВЕННЫХ ОРГАНИЗАЦИЙ</t>
  </si>
  <si>
    <t xml:space="preserve"> 2 04 02010 02 0000 150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</si>
  <si>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</si>
  <si>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Субсидии бюджетам субъектов Российской Федерации на стимулирование увеличения производства картофеля и овощей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</si>
  <si>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</si>
  <si>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</t>
  </si>
  <si>
    <t xml:space="preserve"> 2 02 25014 02 0000 150</t>
  </si>
  <si>
    <t>Субсидии бюджетам субъектов Российской Федерации и бюджету города Байконура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</si>
  <si>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субъектов Российской Федерации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</si>
  <si>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Субсидии бюджетам субъектов Российской Федерации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</si>
  <si>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субъектов Российской Федерации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</si>
  <si>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субъектов Российской Федерации на обеспечение поддержки реализации общественных инициатив, направленных на развитие туристической инфраструктуры</t>
  </si>
  <si>
    <t>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</t>
  </si>
  <si>
    <t>Субсидии бюджетам субъектов Российской Федерации на 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</si>
  <si>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Cубсидии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</si>
  <si>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</si>
  <si>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проведение комплексных кадастровых работ</t>
  </si>
  <si>
    <t>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</t>
  </si>
  <si>
    <t>Субсидии бюджетам субъектов Российской Федерации на реализацию мероприятий по модернизации школьных систем образования</t>
  </si>
  <si>
    <t>Субсидии бюджетам субъектов Российской Федерации на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</si>
  <si>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Субсидии бюджетам субъектов Российской Федерации на софинансирование закупки оборудования для создания "умных" спортивных площадок</t>
  </si>
  <si>
    <t>Субсидии бюджетам субъектов Российской Федерации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</si>
  <si>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Субвенции бюджетам субъектов Российской Федерации на формирование запаса лесных семян для лесовосстановления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</si>
  <si>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</si>
  <si>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Межбюджетные трансферты, передаваемые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</si>
  <si>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Межбюджетные трансферты, передаваемые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</si>
  <si>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Межбюджетные трансферты,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(возмещению) производителям зерновых культур части затрат на производство и реализацию зерновых культур</t>
  </si>
  <si>
    <t>2 02 27246 02 0000 150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</si>
  <si>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нового строительства или реконструкции детских больниц (корпусов)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</si>
  <si>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</si>
  <si>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</si>
  <si>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2 02 45141 02 0000 150</t>
  </si>
  <si>
    <t>2 02 45142 02 0000 150</t>
  </si>
  <si>
    <r>
      <t xml:space="preserve"> 2 02 25028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02 0000 150</t>
    </r>
  </si>
  <si>
    <r>
      <t xml:space="preserve"> 2 02 25065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02 0000 150</t>
    </r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</si>
  <si>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</si>
  <si>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</si>
  <si>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</si>
  <si>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</si>
  <si>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r>
      <t xml:space="preserve">ДОХОДЫ ОТ ОКАЗАНИЯ ПЛАТНЫХ УСЛУГ </t>
    </r>
    <r>
      <rPr>
        <b/>
        <sz val="11"/>
        <color indexed="8"/>
        <rFont val="Times New Roman"/>
        <family val="1"/>
        <charset val="204"/>
      </rPr>
      <t xml:space="preserve"> И КОМПЕНСАЦИИ ЗАТРАТ ГОСУДАРСТВА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</si>
</sst>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_ ;[Red]\-#,##0.0\ "/>
    <numFmt numFmtId="165" formatCode="_(* #,##0.00_);_(* \(#,##0.00\);_(* &quot;-&quot;??_);_(@_)"/>
    <numFmt numFmtId="166" formatCode="[$-F800]dddd\,\ mmmm\ dd\,\ yyyy"/>
    <numFmt numFmtId="167" formatCode="&quot;Да&quot;;&quot;Да&quot;;&quot;Нет&quot;"/>
    <numFmt numFmtId="168" formatCode="_-* #,##0.00_р_._-;\-* #,##0.00_р_._-;_-* &quot;-&quot;??_р_._-;_-@_-"/>
    <numFmt numFmtId="169" formatCode="_-* #,##0.00&quot;р.&quot;_-;\-* #,##0.00&quot;р.&quot;_-;_-* &quot;-&quot;??&quot;р.&quot;_-;_-@_-"/>
    <numFmt numFmtId="170" formatCode="#,##0.00_ ;[Red]\-#,##0.00\ "/>
    <numFmt numFmtId="171" formatCode="#,##0.00000_ ;[Red]\-#,##0.000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indexed="23"/>
      <name val="Arial"/>
      <family val="2"/>
      <charset val="204"/>
    </font>
    <font>
      <sz val="10"/>
      <color indexed="62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144">
    <xf numFmtId="0" fontId="0" fillId="0" borderId="0"/>
    <xf numFmtId="0" fontId="2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2" applyNumberFormat="0" applyAlignment="0" applyProtection="0"/>
    <xf numFmtId="0" fontId="13" fillId="11" borderId="3" applyNumberFormat="0" applyAlignment="0" applyProtection="0"/>
    <xf numFmtId="0" fontId="14" fillId="11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2" borderId="8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5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16" borderId="0" applyNumberFormat="0" applyBorder="0" applyAlignment="0" applyProtection="0"/>
    <xf numFmtId="0" fontId="2" fillId="0" borderId="0"/>
    <xf numFmtId="0" fontId="29" fillId="0" borderId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0" borderId="0">
      <alignment horizontal="center" vertical="top"/>
    </xf>
    <xf numFmtId="0" fontId="22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left" vertical="center"/>
    </xf>
    <xf numFmtId="0" fontId="33" fillId="0" borderId="0">
      <alignment horizontal="left" vertical="top"/>
    </xf>
    <xf numFmtId="0" fontId="32" fillId="0" borderId="0">
      <alignment horizontal="center" vertical="center"/>
    </xf>
    <xf numFmtId="0" fontId="31" fillId="0" borderId="0">
      <alignment horizontal="left" vertical="center"/>
    </xf>
    <xf numFmtId="0" fontId="31" fillId="0" borderId="0">
      <alignment horizontal="left" vertical="center"/>
    </xf>
    <xf numFmtId="0" fontId="34" fillId="0" borderId="0">
      <alignment horizontal="right" vertical="top"/>
    </xf>
    <xf numFmtId="0" fontId="31" fillId="0" borderId="0">
      <alignment horizontal="left" vertical="center"/>
    </xf>
    <xf numFmtId="0" fontId="34" fillId="0" borderId="0">
      <alignment horizontal="left" vertical="top"/>
    </xf>
    <xf numFmtId="0" fontId="34" fillId="0" borderId="0">
      <alignment horizontal="right" vertical="top"/>
    </xf>
    <xf numFmtId="0" fontId="34" fillId="0" borderId="0">
      <alignment horizontal="center" vertical="top"/>
    </xf>
    <xf numFmtId="0" fontId="34" fillId="0" borderId="0">
      <alignment horizontal="left" vertical="top"/>
    </xf>
    <xf numFmtId="0" fontId="34" fillId="0" borderId="0">
      <alignment horizontal="left" vertical="top"/>
    </xf>
    <xf numFmtId="0" fontId="34" fillId="0" borderId="0">
      <alignment horizontal="center" vertical="top"/>
    </xf>
    <xf numFmtId="0" fontId="34" fillId="0" borderId="0">
      <alignment horizontal="center" vertical="top"/>
    </xf>
    <xf numFmtId="0" fontId="34" fillId="0" borderId="0">
      <alignment horizontal="left" vertical="top"/>
    </xf>
    <xf numFmtId="0" fontId="32" fillId="0" borderId="0">
      <alignment horizontal="left" vertical="top"/>
    </xf>
    <xf numFmtId="0" fontId="34" fillId="0" borderId="0">
      <alignment horizontal="center" vertical="top"/>
    </xf>
    <xf numFmtId="0" fontId="32" fillId="0" borderId="0">
      <alignment horizontal="left" vertical="top"/>
    </xf>
    <xf numFmtId="0" fontId="31" fillId="0" borderId="0">
      <alignment horizontal="center" vertical="center"/>
    </xf>
    <xf numFmtId="0" fontId="22" fillId="0" borderId="0">
      <alignment horizontal="left" vertical="top"/>
    </xf>
    <xf numFmtId="0" fontId="32" fillId="0" borderId="0">
      <alignment horizontal="left" vertical="top"/>
    </xf>
    <xf numFmtId="0" fontId="32" fillId="0" borderId="0">
      <alignment horizontal="left" vertical="top"/>
    </xf>
    <xf numFmtId="0" fontId="32" fillId="0" borderId="0">
      <alignment horizontal="right" vertical="center"/>
    </xf>
    <xf numFmtId="0" fontId="31" fillId="0" borderId="0">
      <alignment horizontal="left" vertical="center"/>
    </xf>
    <xf numFmtId="0" fontId="32" fillId="0" borderId="0">
      <alignment horizontal="left" vertical="top"/>
    </xf>
    <xf numFmtId="0" fontId="31" fillId="0" borderId="0">
      <alignment horizontal="right" vertical="center"/>
    </xf>
    <xf numFmtId="0" fontId="32" fillId="0" borderId="0">
      <alignment horizontal="left" vertical="top"/>
    </xf>
    <xf numFmtId="0" fontId="32" fillId="0" borderId="0">
      <alignment horizontal="left" vertical="top"/>
    </xf>
    <xf numFmtId="0" fontId="32" fillId="0" borderId="0">
      <alignment horizontal="left" vertical="top"/>
    </xf>
    <xf numFmtId="0" fontId="31" fillId="0" borderId="0">
      <alignment horizontal="center" vertical="center"/>
    </xf>
    <xf numFmtId="0" fontId="32" fillId="0" borderId="0">
      <alignment horizontal="right" vertical="center"/>
    </xf>
    <xf numFmtId="0" fontId="31" fillId="0" borderId="0">
      <alignment horizontal="left" vertical="center"/>
    </xf>
    <xf numFmtId="0" fontId="33" fillId="0" borderId="0">
      <alignment horizontal="left" vertical="top"/>
    </xf>
    <xf numFmtId="0" fontId="31" fillId="0" borderId="0">
      <alignment horizontal="right" vertical="center"/>
    </xf>
    <xf numFmtId="0" fontId="32" fillId="0" borderId="0">
      <alignment horizontal="right" vertical="center"/>
    </xf>
    <xf numFmtId="0" fontId="33" fillId="0" borderId="0">
      <alignment horizontal="left" vertical="top"/>
    </xf>
    <xf numFmtId="0" fontId="32" fillId="0" borderId="0">
      <alignment horizontal="left" vertical="center"/>
    </xf>
    <xf numFmtId="0" fontId="31" fillId="0" borderId="0">
      <alignment horizontal="right" vertical="center"/>
    </xf>
    <xf numFmtId="0" fontId="32" fillId="0" borderId="0">
      <alignment horizontal="left" vertical="top"/>
    </xf>
    <xf numFmtId="0" fontId="31" fillId="0" borderId="0">
      <alignment horizontal="left" vertical="center"/>
    </xf>
    <xf numFmtId="0" fontId="33" fillId="0" borderId="0">
      <alignment horizontal="left" vertical="top"/>
    </xf>
    <xf numFmtId="0" fontId="32" fillId="0" borderId="0">
      <alignment horizontal="left" vertical="top"/>
    </xf>
    <xf numFmtId="0" fontId="4" fillId="0" borderId="11" applyNumberFormat="0">
      <alignment horizontal="right" vertical="top"/>
    </xf>
    <xf numFmtId="0" fontId="4" fillId="0" borderId="11" applyNumberFormat="0">
      <alignment horizontal="right" vertical="top"/>
    </xf>
    <xf numFmtId="0" fontId="4" fillId="19" borderId="11" applyNumberFormat="0">
      <alignment horizontal="right" vertical="top"/>
    </xf>
    <xf numFmtId="0" fontId="4" fillId="0" borderId="0"/>
    <xf numFmtId="169" fontId="1" fillId="0" borderId="0" applyFont="0" applyFill="0" applyBorder="0" applyAlignment="0" applyProtection="0"/>
    <xf numFmtId="49" fontId="4" fillId="11" borderId="11">
      <alignment horizontal="left" vertical="top"/>
    </xf>
    <xf numFmtId="49" fontId="35" fillId="0" borderId="11">
      <alignment horizontal="left" vertical="top"/>
    </xf>
    <xf numFmtId="0" fontId="4" fillId="20" borderId="11">
      <alignment horizontal="left" vertical="top" wrapText="1"/>
    </xf>
    <xf numFmtId="0" fontId="35" fillId="0" borderId="11">
      <alignment horizontal="left" vertical="top" wrapText="1"/>
    </xf>
    <xf numFmtId="0" fontId="4" fillId="21" borderId="11">
      <alignment horizontal="left" vertical="top" wrapText="1"/>
    </xf>
    <xf numFmtId="0" fontId="4" fillId="22" borderId="11">
      <alignment horizontal="left" vertical="top" wrapText="1"/>
    </xf>
    <xf numFmtId="0" fontId="4" fillId="23" borderId="11">
      <alignment horizontal="left" vertical="top" wrapText="1"/>
    </xf>
    <xf numFmtId="0" fontId="4" fillId="24" borderId="11">
      <alignment horizontal="left" vertical="top" wrapText="1"/>
    </xf>
    <xf numFmtId="0" fontId="4" fillId="0" borderId="11">
      <alignment horizontal="left" vertical="top" wrapText="1"/>
    </xf>
    <xf numFmtId="0" fontId="36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9" fillId="0" borderId="0"/>
    <xf numFmtId="0" fontId="1" fillId="0" borderId="0"/>
    <xf numFmtId="0" fontId="4" fillId="20" borderId="12" applyNumberFormat="0">
      <alignment horizontal="right" vertical="top"/>
    </xf>
    <xf numFmtId="0" fontId="4" fillId="21" borderId="12" applyNumberFormat="0">
      <alignment horizontal="right" vertical="top"/>
    </xf>
    <xf numFmtId="0" fontId="4" fillId="0" borderId="11" applyNumberFormat="0">
      <alignment horizontal="right" vertical="top"/>
    </xf>
    <xf numFmtId="0" fontId="4" fillId="0" borderId="11" applyNumberFormat="0">
      <alignment horizontal="right" vertical="top"/>
    </xf>
    <xf numFmtId="0" fontId="4" fillId="22" borderId="12" applyNumberFormat="0">
      <alignment horizontal="right" vertical="top"/>
    </xf>
    <xf numFmtId="0" fontId="4" fillId="0" borderId="11" applyNumberFormat="0">
      <alignment horizontal="right" vertical="top"/>
    </xf>
    <xf numFmtId="9" fontId="4" fillId="0" borderId="0" applyFont="0" applyFill="0" applyBorder="0" applyAlignment="0" applyProtection="0"/>
    <xf numFmtId="49" fontId="37" fillId="13" borderId="11">
      <alignment horizontal="left" vertical="top" wrapText="1"/>
    </xf>
    <xf numFmtId="49" fontId="4" fillId="0" borderId="11">
      <alignment horizontal="left" vertical="top" wrapText="1"/>
    </xf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" fillId="24" borderId="11">
      <alignment horizontal="left" vertical="top" wrapText="1"/>
    </xf>
    <xf numFmtId="0" fontId="4" fillId="0" borderId="11">
      <alignment horizontal="left" vertical="top" wrapText="1"/>
    </xf>
  </cellStyleXfs>
  <cellXfs count="120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justify"/>
    </xf>
    <xf numFmtId="0" fontId="6" fillId="0" borderId="0" xfId="1" applyFont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1" applyFont="1" applyFill="1"/>
    <xf numFmtId="0" fontId="8" fillId="0" borderId="0" xfId="2" applyFont="1" applyFill="1"/>
    <xf numFmtId="0" fontId="7" fillId="0" borderId="0" xfId="2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3" fillId="0" borderId="0" xfId="2" applyFont="1" applyFill="1"/>
    <xf numFmtId="0" fontId="9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>
      <alignment vertical="center" wrapText="1"/>
    </xf>
    <xf numFmtId="0" fontId="8" fillId="2" borderId="0" xfId="2" applyFont="1" applyFill="1"/>
    <xf numFmtId="0" fontId="8" fillId="3" borderId="0" xfId="2" applyFont="1" applyFill="1"/>
    <xf numFmtId="0" fontId="6" fillId="0" borderId="0" xfId="2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vertical="center" wrapText="1"/>
    </xf>
    <xf numFmtId="0" fontId="5" fillId="0" borderId="0" xfId="2" applyFont="1" applyFill="1"/>
    <xf numFmtId="164" fontId="7" fillId="0" borderId="0" xfId="4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164" fontId="3" fillId="0" borderId="0" xfId="4" applyNumberFormat="1" applyFont="1" applyFill="1" applyBorder="1" applyAlignment="1">
      <alignment horizontal="right" vertical="center" wrapText="1"/>
    </xf>
    <xf numFmtId="164" fontId="5" fillId="0" borderId="0" xfId="4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166" fontId="3" fillId="0" borderId="0" xfId="1" applyNumberFormat="1" applyFont="1" applyFill="1"/>
    <xf numFmtId="0" fontId="3" fillId="0" borderId="0" xfId="2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164" fontId="5" fillId="0" borderId="0" xfId="4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64" fontId="8" fillId="0" borderId="0" xfId="4" applyNumberFormat="1" applyFont="1" applyFill="1" applyBorder="1" applyAlignment="1">
      <alignment horizontal="right" vertical="center" wrapText="1"/>
    </xf>
    <xf numFmtId="0" fontId="8" fillId="0" borderId="0" xfId="2" applyFont="1" applyFill="1" applyAlignment="1">
      <alignment vertical="center"/>
    </xf>
    <xf numFmtId="164" fontId="3" fillId="0" borderId="0" xfId="4" applyNumberFormat="1" applyFont="1" applyFill="1" applyBorder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vertical="top" wrapText="1"/>
      <protection locked="0"/>
    </xf>
    <xf numFmtId="170" fontId="3" fillId="0" borderId="0" xfId="1" applyNumberFormat="1" applyFont="1" applyFill="1"/>
    <xf numFmtId="170" fontId="5" fillId="0" borderId="0" xfId="4" applyNumberFormat="1" applyFont="1" applyFill="1" applyBorder="1" applyAlignment="1">
      <alignment horizontal="right" vertical="center" wrapText="1"/>
    </xf>
    <xf numFmtId="170" fontId="3" fillId="0" borderId="0" xfId="4" applyNumberFormat="1" applyFont="1" applyFill="1" applyBorder="1" applyAlignment="1">
      <alignment horizontal="right" vertical="center" wrapText="1"/>
    </xf>
    <xf numFmtId="170" fontId="7" fillId="0" borderId="0" xfId="4" applyNumberFormat="1" applyFont="1" applyFill="1" applyBorder="1" applyAlignment="1">
      <alignment horizontal="right" vertical="center" wrapText="1"/>
    </xf>
    <xf numFmtId="170" fontId="6" fillId="0" borderId="0" xfId="4" applyNumberFormat="1" applyFont="1" applyFill="1" applyBorder="1" applyAlignment="1">
      <alignment horizontal="right" vertical="center" wrapText="1"/>
    </xf>
    <xf numFmtId="170" fontId="5" fillId="0" borderId="0" xfId="2" applyNumberFormat="1" applyFont="1" applyFill="1"/>
    <xf numFmtId="170" fontId="3" fillId="0" borderId="0" xfId="2" applyNumberFormat="1" applyFont="1" applyFill="1"/>
    <xf numFmtId="170" fontId="8" fillId="3" borderId="0" xfId="2" applyNumberFormat="1" applyFont="1" applyFill="1"/>
    <xf numFmtId="170" fontId="8" fillId="0" borderId="0" xfId="2" applyNumberFormat="1" applyFont="1" applyFill="1"/>
    <xf numFmtId="170" fontId="8" fillId="2" borderId="0" xfId="2" applyNumberFormat="1" applyFont="1" applyFill="1"/>
    <xf numFmtId="170" fontId="5" fillId="0" borderId="0" xfId="1" applyNumberFormat="1" applyFont="1" applyFill="1"/>
    <xf numFmtId="0" fontId="3" fillId="0" borderId="0" xfId="3" applyFont="1" applyFill="1" applyBorder="1" applyAlignment="1">
      <alignment vertical="center" wrapText="1"/>
    </xf>
    <xf numFmtId="171" fontId="3" fillId="0" borderId="0" xfId="1" applyNumberFormat="1" applyFont="1" applyFill="1"/>
    <xf numFmtId="171" fontId="5" fillId="0" borderId="0" xfId="4" applyNumberFormat="1" applyFont="1" applyFill="1" applyBorder="1" applyAlignment="1">
      <alignment horizontal="right" vertical="center" wrapText="1"/>
    </xf>
    <xf numFmtId="171" fontId="3" fillId="0" borderId="0" xfId="4" applyNumberFormat="1" applyFont="1" applyFill="1" applyBorder="1" applyAlignment="1">
      <alignment horizontal="right" vertical="center" wrapText="1"/>
    </xf>
    <xf numFmtId="171" fontId="7" fillId="0" borderId="0" xfId="4" applyNumberFormat="1" applyFont="1" applyFill="1" applyBorder="1" applyAlignment="1">
      <alignment horizontal="right" vertical="center" wrapText="1"/>
    </xf>
    <xf numFmtId="171" fontId="6" fillId="0" borderId="0" xfId="4" applyNumberFormat="1" applyFont="1" applyFill="1" applyBorder="1" applyAlignment="1">
      <alignment horizontal="right" vertical="center" wrapText="1"/>
    </xf>
    <xf numFmtId="171" fontId="3" fillId="0" borderId="0" xfId="2" applyNumberFormat="1" applyFont="1" applyFill="1"/>
    <xf numFmtId="171" fontId="8" fillId="0" borderId="0" xfId="2" applyNumberFormat="1" applyFont="1" applyFill="1"/>
    <xf numFmtId="171" fontId="5" fillId="0" borderId="0" xfId="1" applyNumberFormat="1" applyFont="1" applyFill="1"/>
    <xf numFmtId="164" fontId="3" fillId="0" borderId="0" xfId="1" applyNumberFormat="1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171" fontId="3" fillId="0" borderId="0" xfId="1" applyNumberFormat="1" applyFont="1" applyFill="1" applyAlignment="1">
      <alignment horizontal="left" vertical="center"/>
    </xf>
    <xf numFmtId="17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/>
    <xf numFmtId="171" fontId="3" fillId="3" borderId="0" xfId="1" applyNumberFormat="1" applyFont="1" applyFill="1" applyAlignment="1">
      <alignment horizontal="left" vertical="center"/>
    </xf>
    <xf numFmtId="170" fontId="3" fillId="3" borderId="0" xfId="1" applyNumberFormat="1" applyFont="1" applyFill="1" applyAlignment="1">
      <alignment horizontal="left" vertical="center"/>
    </xf>
    <xf numFmtId="171" fontId="5" fillId="0" borderId="0" xfId="1" applyNumberFormat="1" applyFont="1" applyFill="1" applyAlignment="1">
      <alignment horizontal="left" vertical="center"/>
    </xf>
    <xf numFmtId="171" fontId="3" fillId="2" borderId="0" xfId="1" applyNumberFormat="1" applyFont="1" applyFill="1" applyAlignment="1">
      <alignment horizontal="left" vertical="center"/>
    </xf>
    <xf numFmtId="170" fontId="3" fillId="2" borderId="0" xfId="1" applyNumberFormat="1" applyFont="1" applyFill="1" applyAlignment="1">
      <alignment horizontal="left" vertical="center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>
      <alignment horizontal="right" vertical="center"/>
    </xf>
    <xf numFmtId="170" fontId="5" fillId="17" borderId="0" xfId="4" applyNumberFormat="1" applyFont="1" applyFill="1" applyBorder="1" applyAlignment="1">
      <alignment horizontal="right" vertical="center" wrapText="1"/>
    </xf>
    <xf numFmtId="170" fontId="3" fillId="17" borderId="0" xfId="4" applyNumberFormat="1" applyFont="1" applyFill="1" applyBorder="1" applyAlignment="1">
      <alignment horizontal="right" vertical="center" wrapText="1"/>
    </xf>
    <xf numFmtId="170" fontId="7" fillId="17" borderId="0" xfId="4" applyNumberFormat="1" applyFont="1" applyFill="1" applyBorder="1" applyAlignment="1">
      <alignment horizontal="right" vertical="center" wrapText="1"/>
    </xf>
    <xf numFmtId="170" fontId="6" fillId="17" borderId="0" xfId="4" applyNumberFormat="1" applyFont="1" applyFill="1" applyBorder="1" applyAlignment="1">
      <alignment horizontal="right" vertical="center" wrapText="1"/>
    </xf>
    <xf numFmtId="170" fontId="8" fillId="0" borderId="0" xfId="2" applyNumberFormat="1" applyFont="1" applyFill="1" applyAlignment="1">
      <alignment horizontal="right" vertical="center"/>
    </xf>
    <xf numFmtId="170" fontId="3" fillId="0" borderId="0" xfId="2" applyNumberFormat="1" applyFont="1" applyFill="1" applyAlignment="1">
      <alignment horizontal="right" vertical="center"/>
    </xf>
    <xf numFmtId="170" fontId="3" fillId="0" borderId="0" xfId="1" applyNumberFormat="1" applyFont="1" applyFill="1" applyAlignment="1">
      <alignment horizontal="right" vertical="center"/>
    </xf>
    <xf numFmtId="170" fontId="7" fillId="0" borderId="0" xfId="2" applyNumberFormat="1" applyFont="1" applyFill="1" applyBorder="1" applyAlignment="1">
      <alignment horizontal="right" vertical="center" wrapText="1"/>
    </xf>
    <xf numFmtId="170" fontId="3" fillId="0" borderId="0" xfId="45" applyNumberFormat="1" applyFont="1" applyFill="1" applyAlignment="1">
      <alignment horizontal="right" vertical="center"/>
    </xf>
    <xf numFmtId="170" fontId="5" fillId="0" borderId="0" xfId="2" applyNumberFormat="1" applyFont="1" applyFill="1" applyAlignment="1">
      <alignment horizontal="right" vertical="center"/>
    </xf>
    <xf numFmtId="17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40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 wrapText="1"/>
    </xf>
    <xf numFmtId="3" fontId="39" fillId="0" borderId="0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164" fontId="6" fillId="0" borderId="0" xfId="4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vertical="top" wrapText="1"/>
    </xf>
    <xf numFmtId="0" fontId="3" fillId="0" borderId="0" xfId="1" applyFont="1" applyFill="1" applyAlignment="1">
      <alignment vertical="top" wrapText="1"/>
    </xf>
    <xf numFmtId="164" fontId="5" fillId="2" borderId="0" xfId="4" applyNumberFormat="1" applyFont="1" applyFill="1" applyBorder="1" applyAlignment="1">
      <alignment horizontal="right" vertical="center" wrapText="1"/>
    </xf>
    <xf numFmtId="164" fontId="3" fillId="2" borderId="0" xfId="4" applyNumberFormat="1" applyFont="1" applyFill="1" applyBorder="1" applyAlignment="1">
      <alignment horizontal="right" vertical="center" wrapText="1"/>
    </xf>
    <xf numFmtId="164" fontId="3" fillId="0" borderId="0" xfId="2" applyNumberFormat="1" applyFont="1" applyFill="1" applyAlignment="1">
      <alignment horizontal="right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/>
    <xf numFmtId="164" fontId="5" fillId="0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3" fillId="2" borderId="0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164" fontId="3" fillId="2" borderId="0" xfId="4" applyNumberFormat="1" applyFont="1" applyFill="1" applyBorder="1" applyAlignment="1">
      <alignment vertical="center" wrapText="1"/>
    </xf>
    <xf numFmtId="164" fontId="8" fillId="2" borderId="0" xfId="4" applyNumberFormat="1" applyFont="1" applyFill="1" applyBorder="1" applyAlignment="1">
      <alignment vertical="center" wrapText="1"/>
    </xf>
    <xf numFmtId="164" fontId="8" fillId="2" borderId="0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10" fillId="0" borderId="0" xfId="2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</cellXfs>
  <cellStyles count="144">
    <cellStyle name="20% - Акцент6 2" xfId="48"/>
    <cellStyle name="20% - Акцент6 3" xfId="49"/>
    <cellStyle name="20% - Акцент6 3 2" xfId="50"/>
    <cellStyle name="20% - Акцент6 3 2 2" xfId="51"/>
    <cellStyle name="20% - Акцент6 3 2 2 2" xfId="52"/>
    <cellStyle name="20% - Акцент6 3 2 2 3" xfId="53"/>
    <cellStyle name="S0" xfId="54"/>
    <cellStyle name="S1" xfId="55"/>
    <cellStyle name="S1 2" xfId="56"/>
    <cellStyle name="S10" xfId="57"/>
    <cellStyle name="S10 2" xfId="58"/>
    <cellStyle name="S11" xfId="59"/>
    <cellStyle name="S11 2" xfId="60"/>
    <cellStyle name="S12" xfId="61"/>
    <cellStyle name="S13" xfId="62"/>
    <cellStyle name="S13 2" xfId="63"/>
    <cellStyle name="S14" xfId="64"/>
    <cellStyle name="S14 2" xfId="65"/>
    <cellStyle name="S15" xfId="66"/>
    <cellStyle name="S15 2" xfId="67"/>
    <cellStyle name="S16" xfId="68"/>
    <cellStyle name="S16 2" xfId="69"/>
    <cellStyle name="S17" xfId="70"/>
    <cellStyle name="S17 2" xfId="71"/>
    <cellStyle name="S18" xfId="72"/>
    <cellStyle name="S18 2" xfId="73"/>
    <cellStyle name="S19" xfId="74"/>
    <cellStyle name="S2" xfId="75"/>
    <cellStyle name="S2 2" xfId="76"/>
    <cellStyle name="S20" xfId="77"/>
    <cellStyle name="S21" xfId="78"/>
    <cellStyle name="S22" xfId="79"/>
    <cellStyle name="S22 2" xfId="80"/>
    <cellStyle name="S23" xfId="81"/>
    <cellStyle name="S23 2" xfId="82"/>
    <cellStyle name="S24" xfId="83"/>
    <cellStyle name="S25" xfId="84"/>
    <cellStyle name="S3" xfId="85"/>
    <cellStyle name="S3 2" xfId="86"/>
    <cellStyle name="S4" xfId="87"/>
    <cellStyle name="S4 2" xfId="88"/>
    <cellStyle name="S5" xfId="89"/>
    <cellStyle name="S5 2" xfId="90"/>
    <cellStyle name="S6" xfId="91"/>
    <cellStyle name="S6 2" xfId="92"/>
    <cellStyle name="S7" xfId="93"/>
    <cellStyle name="S7 2" xfId="94"/>
    <cellStyle name="S8" xfId="95"/>
    <cellStyle name="S8 2" xfId="96"/>
    <cellStyle name="S9" xfId="97"/>
    <cellStyle name="S9 2" xfId="98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анные (редактируемые)" xfId="99"/>
    <cellStyle name="Данные (только для чтения)" xfId="100"/>
    <cellStyle name="Данные для удаления" xfId="101"/>
    <cellStyle name="Денежный 2" xfId="102"/>
    <cellStyle name="Денежный 3" xfId="103"/>
    <cellStyle name="Заголовки полей" xfId="104"/>
    <cellStyle name="Заголовки полей [печать]" xfId="105"/>
    <cellStyle name="Заголовок 1 2" xfId="14"/>
    <cellStyle name="Заголовок 2 2" xfId="15"/>
    <cellStyle name="Заголовок 3 2" xfId="16"/>
    <cellStyle name="Заголовок 4 2" xfId="17"/>
    <cellStyle name="Заголовок меры" xfId="106"/>
    <cellStyle name="Заголовок показателя [печать]" xfId="107"/>
    <cellStyle name="Заголовок показателя константы" xfId="108"/>
    <cellStyle name="Заголовок результата расчета" xfId="109"/>
    <cellStyle name="Заголовок свободного показателя" xfId="110"/>
    <cellStyle name="Значение фильтра" xfId="111"/>
    <cellStyle name="Значение фильтра [печать]" xfId="112"/>
    <cellStyle name="Информация о задаче" xfId="113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114"/>
    <cellStyle name="Обычный 10 2" xfId="115"/>
    <cellStyle name="Обычный 10 3" xfId="116"/>
    <cellStyle name="Обычный 11" xfId="117"/>
    <cellStyle name="Обычный 12" xfId="46"/>
    <cellStyle name="Обычный 2" xfId="2"/>
    <cellStyle name="Обычный 2 2" xfId="22"/>
    <cellStyle name="Обычный 2 2 2" xfId="118"/>
    <cellStyle name="Обычный 2 2 2 2" xfId="119"/>
    <cellStyle name="Обычный 2 3" xfId="23"/>
    <cellStyle name="Обычный 2 3 2" xfId="120"/>
    <cellStyle name="Обычный 2 4" xfId="24"/>
    <cellStyle name="Обычный 2 5" xfId="25"/>
    <cellStyle name="Обычный 2 6" xfId="121"/>
    <cellStyle name="Обычный 2 7" xfId="47"/>
    <cellStyle name="Обычный 3" xfId="26"/>
    <cellStyle name="Обычный 3 2" xfId="27"/>
    <cellStyle name="Обычный 3 3" xfId="122"/>
    <cellStyle name="Обычный 4" xfId="28"/>
    <cellStyle name="Обычный 4 2" xfId="123"/>
    <cellStyle name="Обычный 5" xfId="29"/>
    <cellStyle name="Обычный 5 2" xfId="30"/>
    <cellStyle name="Обычный 5 3" xfId="124"/>
    <cellStyle name="Обычный 6" xfId="31"/>
    <cellStyle name="Обычный 6 2" xfId="125"/>
    <cellStyle name="Обычный 7" xfId="32"/>
    <cellStyle name="Обычный 8" xfId="126"/>
    <cellStyle name="Обычный 9" xfId="33"/>
    <cellStyle name="Обычный 9 2" xfId="127"/>
    <cellStyle name="Обычный_Взаимные Москв 9мес2006" xfId="3"/>
    <cellStyle name="Обычный_Измененные приложения 2006 года к 3 чт." xfId="45"/>
    <cellStyle name="Обычный_республиканский  2005 г" xfId="1"/>
    <cellStyle name="Отдельная ячейка" xfId="128"/>
    <cellStyle name="Отдельная ячейка - константа" xfId="129"/>
    <cellStyle name="Отдельная ячейка - константа [печать]" xfId="130"/>
    <cellStyle name="Отдельная ячейка [печать]" xfId="131"/>
    <cellStyle name="Отдельная ячейка-результат" xfId="132"/>
    <cellStyle name="Отдельная ячейка-результат [печать]" xfId="133"/>
    <cellStyle name="Плохой 2" xfId="34"/>
    <cellStyle name="Пояснение 2" xfId="35"/>
    <cellStyle name="Примечание 2" xfId="36"/>
    <cellStyle name="Процентный 2" xfId="134"/>
    <cellStyle name="Свойства элементов измерения" xfId="135"/>
    <cellStyle name="Свойства элементов измерения [печать]" xfId="136"/>
    <cellStyle name="Связанная ячейка 2" xfId="37"/>
    <cellStyle name="Текст предупреждения 2" xfId="38"/>
    <cellStyle name="Финансовый 2" xfId="39"/>
    <cellStyle name="Финансовый 2 2" xfId="138"/>
    <cellStyle name="Финансовый 2 3" xfId="137"/>
    <cellStyle name="Финансовый 3" xfId="40"/>
    <cellStyle name="Финансовый 3 2" xfId="139"/>
    <cellStyle name="Финансовый 4" xfId="41"/>
    <cellStyle name="Финансовый 4 2" xfId="42"/>
    <cellStyle name="Финансовый 4 3" xfId="140"/>
    <cellStyle name="Финансовый 5" xfId="4"/>
    <cellStyle name="Финансовый 5 2" xfId="43"/>
    <cellStyle name="Финансовый 6" xfId="141"/>
    <cellStyle name="Хороший 2" xfId="44"/>
    <cellStyle name="Элементы осей" xfId="142"/>
    <cellStyle name="Элементы осей [печать]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9"/>
  <sheetViews>
    <sheetView view="pageBreakPreview" topLeftCell="A143" zoomScale="90" zoomScaleNormal="100" zoomScaleSheetLayoutView="90" workbookViewId="0">
      <selection activeCell="A56" sqref="A56"/>
    </sheetView>
  </sheetViews>
  <sheetFormatPr defaultRowHeight="15" x14ac:dyDescent="0.25"/>
  <cols>
    <col min="1" max="1" width="24.42578125" style="1" customWidth="1"/>
    <col min="2" max="2" width="67.28515625" style="1" customWidth="1"/>
    <col min="3" max="3" width="21.7109375" style="101" customWidth="1"/>
    <col min="4" max="5" width="18.42578125" style="53" bestFit="1" customWidth="1"/>
    <col min="6" max="6" width="16.28515625" style="53" customWidth="1"/>
    <col min="7" max="10" width="9.140625" style="53"/>
    <col min="11" max="16" width="9.140625" style="41"/>
    <col min="17" max="16384" width="9.140625" style="1"/>
  </cols>
  <sheetData>
    <row r="1" spans="1:22" ht="15.75" x14ac:dyDescent="0.25">
      <c r="A1" s="26"/>
      <c r="B1" s="114" t="s">
        <v>228</v>
      </c>
      <c r="C1" s="114"/>
    </row>
    <row r="2" spans="1:22" ht="15.75" x14ac:dyDescent="0.25">
      <c r="A2" s="26"/>
      <c r="B2" s="114" t="s">
        <v>227</v>
      </c>
      <c r="C2" s="114"/>
    </row>
    <row r="3" spans="1:22" ht="15.75" x14ac:dyDescent="0.25">
      <c r="B3" s="114" t="s">
        <v>226</v>
      </c>
      <c r="C3" s="114"/>
    </row>
    <row r="4" spans="1:22" ht="15.75" x14ac:dyDescent="0.25">
      <c r="B4" s="114" t="s">
        <v>229</v>
      </c>
      <c r="C4" s="114"/>
    </row>
    <row r="5" spans="1:22" x14ac:dyDescent="0.25">
      <c r="A5" s="25"/>
      <c r="B5" s="6"/>
      <c r="C5" s="100"/>
    </row>
    <row r="6" spans="1:22" x14ac:dyDescent="0.25">
      <c r="A6" s="25"/>
    </row>
    <row r="7" spans="1:22" x14ac:dyDescent="0.25">
      <c r="A7" s="113" t="s">
        <v>225</v>
      </c>
      <c r="B7" s="113"/>
      <c r="C7" s="113"/>
    </row>
    <row r="8" spans="1:22" x14ac:dyDescent="0.25">
      <c r="A8" s="113" t="s">
        <v>230</v>
      </c>
      <c r="B8" s="113"/>
      <c r="C8" s="113"/>
    </row>
    <row r="9" spans="1:22" x14ac:dyDescent="0.25">
      <c r="A9" s="6"/>
      <c r="B9" s="6"/>
      <c r="C9" s="102" t="s">
        <v>224</v>
      </c>
    </row>
    <row r="10" spans="1:22" ht="28.5" x14ac:dyDescent="0.25">
      <c r="A10" s="39" t="s">
        <v>223</v>
      </c>
      <c r="B10" s="39" t="s">
        <v>222</v>
      </c>
      <c r="C10" s="103" t="s">
        <v>221</v>
      </c>
    </row>
    <row r="11" spans="1:22" x14ac:dyDescent="0.25">
      <c r="A11" s="24">
        <v>1</v>
      </c>
      <c r="B11" s="23">
        <v>2</v>
      </c>
      <c r="C11" s="24">
        <v>3</v>
      </c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67"/>
      <c r="O11" s="67"/>
      <c r="P11" s="67"/>
      <c r="Q11" s="61"/>
      <c r="R11" s="61"/>
      <c r="S11" s="61"/>
      <c r="T11" s="61"/>
      <c r="U11" s="61"/>
      <c r="V11" s="61"/>
    </row>
    <row r="12" spans="1:22" x14ac:dyDescent="0.25">
      <c r="A12" s="68"/>
      <c r="B12" s="69"/>
      <c r="C12" s="104"/>
      <c r="D12" s="66"/>
      <c r="E12" s="66"/>
      <c r="F12" s="66"/>
      <c r="G12" s="66"/>
      <c r="H12" s="66"/>
      <c r="I12" s="66"/>
      <c r="J12" s="66"/>
      <c r="K12" s="67"/>
      <c r="L12" s="67"/>
      <c r="M12" s="67"/>
      <c r="N12" s="67"/>
      <c r="O12" s="67"/>
      <c r="P12" s="67"/>
      <c r="Q12" s="61"/>
      <c r="R12" s="61"/>
      <c r="S12" s="61"/>
      <c r="T12" s="61"/>
      <c r="U12" s="61"/>
      <c r="V12" s="61"/>
    </row>
    <row r="13" spans="1:22" x14ac:dyDescent="0.25">
      <c r="A13" s="89" t="s">
        <v>220</v>
      </c>
      <c r="B13" s="90" t="s">
        <v>219</v>
      </c>
      <c r="C13" s="22">
        <f>C14+C17+C32+C34+C37+C40+C41+C46+C50+C51+C52</f>
        <v>8844760</v>
      </c>
      <c r="D13" s="54"/>
      <c r="E13" s="54"/>
      <c r="F13" s="54"/>
      <c r="G13" s="66"/>
      <c r="H13" s="66"/>
      <c r="I13" s="66"/>
      <c r="J13" s="66"/>
      <c r="K13" s="67"/>
      <c r="L13" s="67"/>
      <c r="M13" s="67"/>
      <c r="N13" s="67"/>
      <c r="O13" s="67"/>
      <c r="P13" s="67"/>
      <c r="Q13" s="61"/>
      <c r="R13" s="61"/>
      <c r="S13" s="61"/>
      <c r="T13" s="61"/>
      <c r="U13" s="61"/>
      <c r="V13" s="61"/>
    </row>
    <row r="14" spans="1:22" x14ac:dyDescent="0.25">
      <c r="A14" s="89" t="s">
        <v>218</v>
      </c>
      <c r="B14" s="90" t="s">
        <v>217</v>
      </c>
      <c r="C14" s="22">
        <f>C15+C16</f>
        <v>5774233</v>
      </c>
      <c r="D14" s="54"/>
      <c r="E14" s="54"/>
      <c r="F14" s="54"/>
      <c r="G14" s="66"/>
      <c r="H14" s="66"/>
      <c r="I14" s="66"/>
      <c r="J14" s="66"/>
      <c r="K14" s="67"/>
      <c r="L14" s="67"/>
      <c r="M14" s="67"/>
      <c r="N14" s="67"/>
      <c r="O14" s="67"/>
      <c r="P14" s="67"/>
      <c r="Q14" s="61"/>
      <c r="R14" s="61"/>
      <c r="S14" s="61"/>
      <c r="T14" s="61"/>
      <c r="U14" s="61"/>
      <c r="V14" s="61"/>
    </row>
    <row r="15" spans="1:22" x14ac:dyDescent="0.25">
      <c r="A15" s="91" t="s">
        <v>216</v>
      </c>
      <c r="B15" s="68" t="s">
        <v>215</v>
      </c>
      <c r="C15" s="21">
        <v>1440353</v>
      </c>
      <c r="D15" s="55"/>
      <c r="E15" s="55"/>
      <c r="F15" s="55"/>
      <c r="G15" s="66"/>
      <c r="H15" s="66"/>
      <c r="I15" s="66"/>
      <c r="J15" s="66"/>
      <c r="K15" s="67"/>
      <c r="L15" s="67"/>
      <c r="M15" s="67"/>
      <c r="N15" s="67"/>
      <c r="O15" s="67"/>
      <c r="P15" s="67"/>
      <c r="Q15" s="61"/>
      <c r="R15" s="61"/>
      <c r="S15" s="61"/>
      <c r="T15" s="61"/>
      <c r="U15" s="61"/>
      <c r="V15" s="61"/>
    </row>
    <row r="16" spans="1:22" x14ac:dyDescent="0.25">
      <c r="A16" s="91" t="s">
        <v>214</v>
      </c>
      <c r="B16" s="68" t="s">
        <v>213</v>
      </c>
      <c r="C16" s="21">
        <v>4333880</v>
      </c>
      <c r="D16" s="55"/>
      <c r="E16" s="55"/>
      <c r="F16" s="55"/>
      <c r="G16" s="66"/>
      <c r="H16" s="66"/>
      <c r="I16" s="66"/>
      <c r="J16" s="66"/>
      <c r="K16" s="67"/>
      <c r="L16" s="67"/>
      <c r="M16" s="67"/>
      <c r="N16" s="67"/>
      <c r="O16" s="67"/>
      <c r="P16" s="67"/>
      <c r="Q16" s="61"/>
      <c r="R16" s="61"/>
      <c r="S16" s="61"/>
      <c r="T16" s="61"/>
      <c r="U16" s="61"/>
      <c r="V16" s="61"/>
    </row>
    <row r="17" spans="1:22" ht="42.75" x14ac:dyDescent="0.25">
      <c r="A17" s="89" t="s">
        <v>212</v>
      </c>
      <c r="B17" s="90" t="s">
        <v>211</v>
      </c>
      <c r="C17" s="22">
        <f>C18+C24+C26+C28+C19+C22+C25+C27+C29+C20+C21+C23+C30+C31</f>
        <v>1480588</v>
      </c>
      <c r="D17" s="54"/>
      <c r="E17" s="54"/>
      <c r="F17" s="54"/>
      <c r="G17" s="66"/>
      <c r="H17" s="66"/>
      <c r="I17" s="66"/>
      <c r="J17" s="66"/>
      <c r="K17" s="67"/>
      <c r="L17" s="67"/>
      <c r="M17" s="67"/>
      <c r="N17" s="67"/>
      <c r="O17" s="67"/>
      <c r="P17" s="67"/>
      <c r="Q17" s="61"/>
      <c r="R17" s="61"/>
      <c r="S17" s="61"/>
      <c r="T17" s="61"/>
      <c r="U17" s="61"/>
      <c r="V17" s="61"/>
    </row>
    <row r="18" spans="1:22" ht="135" x14ac:dyDescent="0.25">
      <c r="A18" s="91" t="s">
        <v>210</v>
      </c>
      <c r="B18" s="68" t="s">
        <v>209</v>
      </c>
      <c r="C18" s="21">
        <v>101828</v>
      </c>
      <c r="D18" s="55"/>
      <c r="E18" s="55"/>
      <c r="F18" s="55"/>
      <c r="G18" s="66"/>
      <c r="H18" s="66"/>
      <c r="I18" s="66"/>
      <c r="J18" s="66"/>
      <c r="K18" s="67"/>
      <c r="L18" s="67"/>
      <c r="M18" s="67"/>
      <c r="N18" s="67"/>
      <c r="O18" s="67"/>
      <c r="P18" s="67"/>
      <c r="Q18" s="61"/>
      <c r="R18" s="61"/>
      <c r="S18" s="61"/>
      <c r="T18" s="61"/>
      <c r="U18" s="61"/>
      <c r="V18" s="61"/>
    </row>
    <row r="19" spans="1:22" ht="180" x14ac:dyDescent="0.25">
      <c r="A19" s="91" t="s">
        <v>208</v>
      </c>
      <c r="B19" s="68" t="s">
        <v>207</v>
      </c>
      <c r="C19" s="21">
        <v>22221</v>
      </c>
      <c r="D19" s="55"/>
      <c r="E19" s="55"/>
      <c r="F19" s="55"/>
      <c r="G19" s="66"/>
      <c r="H19" s="66"/>
      <c r="I19" s="66"/>
      <c r="J19" s="66"/>
      <c r="K19" s="67"/>
      <c r="L19" s="67"/>
      <c r="M19" s="67"/>
      <c r="N19" s="67"/>
      <c r="O19" s="67"/>
      <c r="P19" s="67"/>
      <c r="Q19" s="61"/>
      <c r="R19" s="61"/>
      <c r="S19" s="61"/>
      <c r="T19" s="61"/>
      <c r="U19" s="61"/>
      <c r="V19" s="61"/>
    </row>
    <row r="20" spans="1:22" ht="105" x14ac:dyDescent="0.25">
      <c r="A20" s="91" t="s">
        <v>206</v>
      </c>
      <c r="B20" s="68" t="s">
        <v>205</v>
      </c>
      <c r="C20" s="21">
        <v>491</v>
      </c>
      <c r="D20" s="55"/>
      <c r="E20" s="55"/>
      <c r="F20" s="55"/>
      <c r="G20" s="66"/>
      <c r="H20" s="66"/>
      <c r="I20" s="66"/>
      <c r="J20" s="66"/>
      <c r="K20" s="67"/>
      <c r="L20" s="67"/>
      <c r="M20" s="67"/>
      <c r="N20" s="67"/>
      <c r="O20" s="67"/>
      <c r="P20" s="67"/>
      <c r="Q20" s="61"/>
      <c r="R20" s="61"/>
      <c r="S20" s="61"/>
      <c r="T20" s="61"/>
      <c r="U20" s="61"/>
      <c r="V20" s="61"/>
    </row>
    <row r="21" spans="1:22" ht="105" x14ac:dyDescent="0.25">
      <c r="A21" s="91" t="s">
        <v>204</v>
      </c>
      <c r="B21" s="68" t="s">
        <v>203</v>
      </c>
      <c r="C21" s="21">
        <v>3</v>
      </c>
      <c r="D21" s="55"/>
      <c r="E21" s="55"/>
      <c r="F21" s="55"/>
      <c r="G21" s="66"/>
      <c r="H21" s="66"/>
      <c r="I21" s="66"/>
      <c r="J21" s="66"/>
      <c r="K21" s="67"/>
      <c r="L21" s="67"/>
      <c r="M21" s="67"/>
      <c r="N21" s="67"/>
      <c r="O21" s="67"/>
      <c r="P21" s="67"/>
      <c r="Q21" s="61"/>
      <c r="R21" s="61"/>
      <c r="S21" s="61"/>
      <c r="T21" s="61"/>
      <c r="U21" s="61"/>
      <c r="V21" s="61"/>
    </row>
    <row r="22" spans="1:22" ht="60" x14ac:dyDescent="0.25">
      <c r="A22" s="91" t="s">
        <v>202</v>
      </c>
      <c r="B22" s="68" t="s">
        <v>201</v>
      </c>
      <c r="C22" s="21">
        <v>27</v>
      </c>
      <c r="D22" s="55"/>
      <c r="E22" s="55"/>
      <c r="F22" s="55"/>
      <c r="G22" s="66"/>
      <c r="H22" s="66"/>
      <c r="I22" s="66"/>
      <c r="J22" s="66"/>
      <c r="K22" s="67"/>
      <c r="L22" s="67"/>
      <c r="M22" s="67"/>
      <c r="N22" s="67"/>
      <c r="O22" s="67"/>
      <c r="P22" s="67"/>
      <c r="Q22" s="61"/>
      <c r="R22" s="61"/>
      <c r="S22" s="61"/>
      <c r="T22" s="61"/>
      <c r="U22" s="61"/>
      <c r="V22" s="61"/>
    </row>
    <row r="23" spans="1:22" ht="90" x14ac:dyDescent="0.25">
      <c r="A23" s="91" t="s">
        <v>200</v>
      </c>
      <c r="B23" s="68" t="s">
        <v>199</v>
      </c>
      <c r="C23" s="21">
        <v>310</v>
      </c>
      <c r="D23" s="55"/>
      <c r="E23" s="55"/>
      <c r="F23" s="55"/>
      <c r="G23" s="66"/>
      <c r="H23" s="66"/>
      <c r="I23" s="66"/>
      <c r="J23" s="66"/>
      <c r="K23" s="67"/>
      <c r="L23" s="67"/>
      <c r="M23" s="67"/>
      <c r="N23" s="67"/>
      <c r="O23" s="67"/>
      <c r="P23" s="67"/>
      <c r="Q23" s="61"/>
      <c r="R23" s="61"/>
      <c r="S23" s="61"/>
      <c r="T23" s="61"/>
      <c r="U23" s="61"/>
      <c r="V23" s="61"/>
    </row>
    <row r="24" spans="1:22" ht="105" x14ac:dyDescent="0.25">
      <c r="A24" s="91" t="s">
        <v>198</v>
      </c>
      <c r="B24" s="68" t="s">
        <v>197</v>
      </c>
      <c r="C24" s="21">
        <v>453998</v>
      </c>
      <c r="D24" s="55"/>
      <c r="E24" s="55"/>
      <c r="F24" s="55"/>
      <c r="G24" s="66"/>
      <c r="H24" s="66"/>
      <c r="I24" s="66"/>
      <c r="J24" s="66"/>
      <c r="K24" s="67"/>
      <c r="L24" s="67"/>
      <c r="M24" s="67"/>
      <c r="N24" s="67"/>
      <c r="O24" s="67"/>
      <c r="P24" s="67"/>
      <c r="Q24" s="61"/>
      <c r="R24" s="61"/>
      <c r="S24" s="61"/>
      <c r="T24" s="61"/>
      <c r="U24" s="61"/>
      <c r="V24" s="61"/>
    </row>
    <row r="25" spans="1:22" ht="105" x14ac:dyDescent="0.25">
      <c r="A25" s="91" t="s">
        <v>196</v>
      </c>
      <c r="B25" s="68" t="s">
        <v>195</v>
      </c>
      <c r="C25" s="21">
        <v>188134</v>
      </c>
      <c r="D25" s="55"/>
      <c r="E25" s="55"/>
      <c r="F25" s="55"/>
      <c r="G25" s="66"/>
      <c r="H25" s="66"/>
      <c r="I25" s="66"/>
      <c r="J25" s="66"/>
      <c r="K25" s="67"/>
      <c r="L25" s="67"/>
      <c r="M25" s="67"/>
      <c r="N25" s="67"/>
      <c r="O25" s="67"/>
      <c r="P25" s="67"/>
      <c r="Q25" s="61"/>
      <c r="R25" s="61"/>
      <c r="S25" s="61"/>
      <c r="T25" s="61"/>
      <c r="U25" s="61"/>
      <c r="V25" s="61"/>
    </row>
    <row r="26" spans="1:22" ht="120" x14ac:dyDescent="0.25">
      <c r="A26" s="91" t="s">
        <v>194</v>
      </c>
      <c r="B26" s="68" t="s">
        <v>193</v>
      </c>
      <c r="C26" s="21">
        <v>3153</v>
      </c>
      <c r="D26" s="55"/>
      <c r="E26" s="55"/>
      <c r="F26" s="55"/>
      <c r="G26" s="66"/>
      <c r="H26" s="66"/>
      <c r="I26" s="66"/>
      <c r="J26" s="66"/>
      <c r="K26" s="67"/>
      <c r="L26" s="67"/>
      <c r="M26" s="67"/>
      <c r="N26" s="67"/>
      <c r="O26" s="67"/>
      <c r="P26" s="67"/>
      <c r="Q26" s="61"/>
      <c r="R26" s="61"/>
      <c r="S26" s="61"/>
      <c r="T26" s="61"/>
      <c r="U26" s="61"/>
      <c r="V26" s="61"/>
    </row>
    <row r="27" spans="1:22" ht="120" x14ac:dyDescent="0.25">
      <c r="A27" s="91" t="s">
        <v>192</v>
      </c>
      <c r="B27" s="68" t="s">
        <v>191</v>
      </c>
      <c r="C27" s="21">
        <v>1307</v>
      </c>
      <c r="D27" s="55"/>
      <c r="E27" s="55"/>
      <c r="F27" s="55"/>
      <c r="G27" s="66"/>
      <c r="H27" s="66"/>
      <c r="I27" s="66"/>
      <c r="J27" s="66"/>
      <c r="K27" s="67"/>
      <c r="L27" s="67"/>
      <c r="M27" s="67"/>
      <c r="N27" s="67"/>
      <c r="O27" s="67"/>
      <c r="P27" s="67"/>
      <c r="Q27" s="61"/>
      <c r="R27" s="61"/>
      <c r="S27" s="61"/>
      <c r="T27" s="61"/>
      <c r="U27" s="61"/>
      <c r="V27" s="61"/>
    </row>
    <row r="28" spans="1:22" ht="105" x14ac:dyDescent="0.25">
      <c r="A28" s="91" t="s">
        <v>190</v>
      </c>
      <c r="B28" s="68" t="s">
        <v>189</v>
      </c>
      <c r="C28" s="21">
        <v>561234</v>
      </c>
      <c r="D28" s="55"/>
      <c r="E28" s="55"/>
      <c r="F28" s="55"/>
      <c r="G28" s="66"/>
      <c r="H28" s="66"/>
      <c r="I28" s="66"/>
      <c r="J28" s="66"/>
      <c r="K28" s="67"/>
      <c r="L28" s="67"/>
      <c r="M28" s="67"/>
      <c r="N28" s="67"/>
      <c r="O28" s="67"/>
      <c r="P28" s="67"/>
      <c r="Q28" s="61"/>
      <c r="R28" s="61"/>
      <c r="S28" s="61"/>
      <c r="T28" s="61"/>
      <c r="U28" s="61"/>
      <c r="V28" s="61"/>
    </row>
    <row r="29" spans="1:22" ht="105" x14ac:dyDescent="0.25">
      <c r="A29" s="91" t="s">
        <v>188</v>
      </c>
      <c r="B29" s="68" t="s">
        <v>187</v>
      </c>
      <c r="C29" s="21">
        <v>232570</v>
      </c>
      <c r="D29" s="55"/>
      <c r="E29" s="55"/>
      <c r="F29" s="55"/>
      <c r="G29" s="66"/>
      <c r="H29" s="66"/>
      <c r="I29" s="66"/>
      <c r="J29" s="66"/>
      <c r="K29" s="67"/>
      <c r="L29" s="67"/>
    </row>
    <row r="30" spans="1:22" ht="105" x14ac:dyDescent="0.25">
      <c r="A30" s="91" t="s">
        <v>311</v>
      </c>
      <c r="B30" s="68" t="s">
        <v>312</v>
      </c>
      <c r="C30" s="21">
        <v>-59876</v>
      </c>
      <c r="D30" s="54"/>
      <c r="E30" s="54"/>
      <c r="F30" s="54"/>
      <c r="G30" s="66"/>
      <c r="H30" s="66"/>
      <c r="I30" s="66"/>
      <c r="J30" s="66"/>
      <c r="K30" s="67"/>
      <c r="L30" s="67"/>
    </row>
    <row r="31" spans="1:22" ht="105" x14ac:dyDescent="0.25">
      <c r="A31" s="91" t="s">
        <v>313</v>
      </c>
      <c r="B31" s="68" t="s">
        <v>314</v>
      </c>
      <c r="C31" s="21">
        <v>-24812</v>
      </c>
      <c r="D31" s="55"/>
      <c r="E31" s="55"/>
      <c r="F31" s="55"/>
      <c r="G31" s="66"/>
      <c r="H31" s="66"/>
      <c r="I31" s="66"/>
      <c r="J31" s="66"/>
      <c r="K31" s="67"/>
      <c r="L31" s="67"/>
    </row>
    <row r="32" spans="1:22" x14ac:dyDescent="0.25">
      <c r="A32" s="89" t="s">
        <v>186</v>
      </c>
      <c r="B32" s="90" t="s">
        <v>185</v>
      </c>
      <c r="C32" s="22">
        <f>C33</f>
        <v>7811</v>
      </c>
      <c r="D32" s="54"/>
      <c r="E32" s="54"/>
      <c r="F32" s="54"/>
      <c r="G32" s="66"/>
      <c r="H32" s="66"/>
      <c r="I32" s="66"/>
      <c r="J32" s="66"/>
      <c r="K32" s="67"/>
      <c r="L32" s="67"/>
    </row>
    <row r="33" spans="1:16" x14ac:dyDescent="0.25">
      <c r="A33" s="91" t="s">
        <v>184</v>
      </c>
      <c r="B33" s="68" t="s">
        <v>183</v>
      </c>
      <c r="C33" s="21">
        <v>7811</v>
      </c>
      <c r="D33" s="55"/>
      <c r="E33" s="55"/>
      <c r="F33" s="55"/>
      <c r="G33" s="66"/>
      <c r="H33" s="66"/>
      <c r="I33" s="66"/>
      <c r="J33" s="66"/>
      <c r="K33" s="67"/>
      <c r="L33" s="67"/>
    </row>
    <row r="34" spans="1:16" x14ac:dyDescent="0.25">
      <c r="A34" s="89" t="s">
        <v>182</v>
      </c>
      <c r="B34" s="90" t="s">
        <v>181</v>
      </c>
      <c r="C34" s="22">
        <f>C35+C36</f>
        <v>555254</v>
      </c>
      <c r="D34" s="55"/>
      <c r="E34" s="55"/>
      <c r="F34" s="55"/>
      <c r="G34" s="66"/>
      <c r="H34" s="66"/>
      <c r="I34" s="66"/>
      <c r="J34" s="66"/>
      <c r="K34" s="67"/>
      <c r="L34" s="67"/>
    </row>
    <row r="35" spans="1:16" x14ac:dyDescent="0.25">
      <c r="A35" s="91" t="s">
        <v>180</v>
      </c>
      <c r="B35" s="68" t="s">
        <v>179</v>
      </c>
      <c r="C35" s="21">
        <v>348673</v>
      </c>
      <c r="D35" s="54"/>
      <c r="E35" s="54"/>
      <c r="F35" s="54"/>
      <c r="G35" s="66"/>
      <c r="H35" s="66"/>
      <c r="I35" s="66"/>
      <c r="J35" s="66"/>
      <c r="K35" s="67"/>
      <c r="L35" s="67"/>
    </row>
    <row r="36" spans="1:16" x14ac:dyDescent="0.25">
      <c r="A36" s="91" t="s">
        <v>178</v>
      </c>
      <c r="B36" s="68" t="s">
        <v>177</v>
      </c>
      <c r="C36" s="21">
        <v>206581</v>
      </c>
      <c r="D36" s="55"/>
      <c r="E36" s="55"/>
      <c r="F36" s="55"/>
      <c r="G36" s="66"/>
      <c r="H36" s="66"/>
      <c r="I36" s="66"/>
      <c r="J36" s="66"/>
      <c r="K36" s="67"/>
      <c r="L36" s="67"/>
    </row>
    <row r="37" spans="1:16" ht="28.5" x14ac:dyDescent="0.25">
      <c r="A37" s="89" t="s">
        <v>176</v>
      </c>
      <c r="B37" s="90" t="s">
        <v>175</v>
      </c>
      <c r="C37" s="22">
        <f>C38+C39</f>
        <v>501960</v>
      </c>
      <c r="D37" s="56"/>
      <c r="E37" s="56"/>
      <c r="F37" s="56"/>
      <c r="G37" s="66"/>
      <c r="H37" s="66"/>
      <c r="I37" s="66"/>
      <c r="J37" s="66"/>
      <c r="K37" s="67"/>
      <c r="L37" s="67"/>
    </row>
    <row r="38" spans="1:16" x14ac:dyDescent="0.25">
      <c r="A38" s="91" t="s">
        <v>174</v>
      </c>
      <c r="B38" s="68" t="s">
        <v>173</v>
      </c>
      <c r="C38" s="21">
        <v>497833</v>
      </c>
      <c r="D38" s="57"/>
      <c r="E38" s="57"/>
      <c r="F38" s="57"/>
      <c r="G38" s="66"/>
      <c r="H38" s="66"/>
      <c r="I38" s="66"/>
      <c r="J38" s="66"/>
      <c r="K38" s="67"/>
      <c r="L38" s="67"/>
    </row>
    <row r="39" spans="1:16" ht="30" x14ac:dyDescent="0.25">
      <c r="A39" s="91" t="s">
        <v>172</v>
      </c>
      <c r="B39" s="92" t="s">
        <v>171</v>
      </c>
      <c r="C39" s="19">
        <v>4127</v>
      </c>
      <c r="D39" s="57"/>
      <c r="E39" s="57"/>
      <c r="F39" s="57"/>
      <c r="G39" s="66"/>
      <c r="H39" s="66"/>
      <c r="I39" s="66"/>
      <c r="J39" s="66"/>
      <c r="K39" s="67"/>
      <c r="L39" s="67"/>
    </row>
    <row r="40" spans="1:16" x14ac:dyDescent="0.25">
      <c r="A40" s="93" t="s">
        <v>170</v>
      </c>
      <c r="B40" s="94" t="s">
        <v>169</v>
      </c>
      <c r="C40" s="95">
        <v>19481</v>
      </c>
      <c r="D40" s="56"/>
      <c r="E40" s="56"/>
      <c r="F40" s="56"/>
      <c r="G40" s="66"/>
      <c r="H40" s="66"/>
      <c r="I40" s="66"/>
      <c r="J40" s="66"/>
      <c r="K40" s="67"/>
      <c r="L40" s="67"/>
    </row>
    <row r="41" spans="1:16" ht="42.75" x14ac:dyDescent="0.25">
      <c r="A41" s="89" t="s">
        <v>168</v>
      </c>
      <c r="B41" s="94" t="s">
        <v>167</v>
      </c>
      <c r="C41" s="95">
        <f>C42+C44+C45+C43</f>
        <v>229712</v>
      </c>
      <c r="D41" s="56"/>
      <c r="E41" s="56"/>
      <c r="F41" s="56"/>
      <c r="G41" s="66"/>
      <c r="H41" s="66"/>
      <c r="I41" s="66"/>
      <c r="J41" s="66"/>
      <c r="K41" s="67"/>
      <c r="L41" s="67"/>
    </row>
    <row r="42" spans="1:16" ht="60" x14ac:dyDescent="0.25">
      <c r="A42" s="91" t="s">
        <v>166</v>
      </c>
      <c r="B42" s="92" t="s">
        <v>165</v>
      </c>
      <c r="C42" s="19">
        <v>180</v>
      </c>
      <c r="D42" s="56"/>
      <c r="E42" s="56"/>
      <c r="F42" s="56"/>
      <c r="G42" s="66"/>
      <c r="H42" s="66"/>
      <c r="I42" s="66"/>
      <c r="J42" s="66"/>
      <c r="K42" s="67"/>
      <c r="L42" s="67"/>
    </row>
    <row r="43" spans="1:16" ht="45" x14ac:dyDescent="0.25">
      <c r="A43" s="91" t="s">
        <v>164</v>
      </c>
      <c r="B43" s="92" t="s">
        <v>163</v>
      </c>
      <c r="C43" s="19">
        <v>223817</v>
      </c>
      <c r="D43" s="56"/>
      <c r="E43" s="56"/>
      <c r="F43" s="56"/>
      <c r="G43" s="66"/>
      <c r="H43" s="66"/>
      <c r="I43" s="66"/>
      <c r="J43" s="66"/>
      <c r="K43" s="67"/>
      <c r="L43" s="67"/>
    </row>
    <row r="44" spans="1:16" ht="75" x14ac:dyDescent="0.25">
      <c r="A44" s="91" t="s">
        <v>162</v>
      </c>
      <c r="B44" s="92" t="s">
        <v>161</v>
      </c>
      <c r="C44" s="19">
        <v>5685</v>
      </c>
      <c r="D44" s="57"/>
      <c r="E44" s="57"/>
      <c r="F44" s="57"/>
      <c r="G44" s="66"/>
      <c r="H44" s="66"/>
      <c r="I44" s="66"/>
      <c r="J44" s="66"/>
      <c r="K44" s="67"/>
      <c r="L44" s="67"/>
    </row>
    <row r="45" spans="1:16" x14ac:dyDescent="0.25">
      <c r="A45" s="91" t="s">
        <v>160</v>
      </c>
      <c r="B45" s="92" t="s">
        <v>159</v>
      </c>
      <c r="C45" s="19">
        <v>30</v>
      </c>
      <c r="D45" s="56"/>
      <c r="E45" s="56"/>
      <c r="F45" s="56"/>
      <c r="G45" s="66"/>
      <c r="H45" s="66"/>
      <c r="I45" s="66"/>
      <c r="J45" s="66"/>
      <c r="K45" s="67"/>
      <c r="L45" s="67"/>
    </row>
    <row r="46" spans="1:16" ht="28.5" x14ac:dyDescent="0.25">
      <c r="A46" s="89" t="s">
        <v>158</v>
      </c>
      <c r="B46" s="94" t="s">
        <v>157</v>
      </c>
      <c r="C46" s="95">
        <f>C47+C48+C49</f>
        <v>62578</v>
      </c>
      <c r="D46" s="56"/>
      <c r="E46" s="56"/>
      <c r="F46" s="56"/>
      <c r="G46" s="66"/>
      <c r="H46" s="66"/>
      <c r="I46" s="66"/>
      <c r="J46" s="66"/>
      <c r="K46" s="67"/>
      <c r="L46" s="67"/>
    </row>
    <row r="47" spans="1:16" x14ac:dyDescent="0.25">
      <c r="A47" s="91" t="s">
        <v>156</v>
      </c>
      <c r="B47" s="92" t="s">
        <v>155</v>
      </c>
      <c r="C47" s="19">
        <v>49728</v>
      </c>
      <c r="D47" s="56"/>
      <c r="E47" s="56"/>
      <c r="F47" s="56"/>
      <c r="G47" s="66"/>
      <c r="H47" s="66"/>
      <c r="I47" s="66"/>
      <c r="J47" s="66"/>
      <c r="K47" s="67"/>
      <c r="L47" s="67"/>
    </row>
    <row r="48" spans="1:16" s="18" customFormat="1" x14ac:dyDescent="0.2">
      <c r="A48" s="91" t="s">
        <v>154</v>
      </c>
      <c r="B48" s="92" t="s">
        <v>153</v>
      </c>
      <c r="C48" s="19">
        <v>2750</v>
      </c>
      <c r="D48" s="57"/>
      <c r="E48" s="57"/>
      <c r="F48" s="57"/>
      <c r="G48" s="66"/>
      <c r="H48" s="66"/>
      <c r="I48" s="66"/>
      <c r="J48" s="66"/>
      <c r="K48" s="67"/>
      <c r="L48" s="67"/>
      <c r="M48" s="46"/>
      <c r="N48" s="46"/>
      <c r="O48" s="46"/>
      <c r="P48" s="46"/>
    </row>
    <row r="49" spans="1:16" s="10" customFormat="1" x14ac:dyDescent="0.25">
      <c r="A49" s="91" t="s">
        <v>152</v>
      </c>
      <c r="B49" s="92" t="s">
        <v>151</v>
      </c>
      <c r="C49" s="19">
        <v>10100</v>
      </c>
      <c r="D49" s="57"/>
      <c r="E49" s="57"/>
      <c r="F49" s="57"/>
      <c r="G49" s="66"/>
      <c r="H49" s="66"/>
      <c r="I49" s="66"/>
      <c r="J49" s="66"/>
      <c r="K49" s="67"/>
      <c r="L49" s="67"/>
      <c r="M49" s="47"/>
      <c r="N49" s="47"/>
      <c r="O49" s="47"/>
      <c r="P49" s="47"/>
    </row>
    <row r="50" spans="1:16" s="15" customFormat="1" ht="28.5" x14ac:dyDescent="0.25">
      <c r="A50" s="89" t="s">
        <v>150</v>
      </c>
      <c r="B50" s="94" t="s">
        <v>315</v>
      </c>
      <c r="C50" s="95">
        <v>51125</v>
      </c>
      <c r="D50" s="57"/>
      <c r="E50" s="57"/>
      <c r="F50" s="57"/>
      <c r="G50" s="70"/>
      <c r="H50" s="70"/>
      <c r="I50" s="70"/>
      <c r="J50" s="70"/>
      <c r="K50" s="71"/>
      <c r="L50" s="71"/>
      <c r="M50" s="48"/>
      <c r="N50" s="48"/>
      <c r="O50" s="48"/>
      <c r="P50" s="48"/>
    </row>
    <row r="51" spans="1:16" s="10" customFormat="1" x14ac:dyDescent="0.25">
      <c r="A51" s="89" t="s">
        <v>149</v>
      </c>
      <c r="B51" s="94" t="s">
        <v>148</v>
      </c>
      <c r="C51" s="95">
        <v>800</v>
      </c>
      <c r="D51" s="66"/>
      <c r="E51" s="66"/>
      <c r="F51" s="66"/>
      <c r="G51" s="66"/>
      <c r="H51" s="66"/>
      <c r="I51" s="66"/>
      <c r="J51" s="66"/>
      <c r="K51" s="67"/>
      <c r="L51" s="67"/>
      <c r="M51" s="47"/>
      <c r="N51" s="47"/>
      <c r="O51" s="47"/>
      <c r="P51" s="47"/>
    </row>
    <row r="52" spans="1:16" s="10" customFormat="1" ht="18" customHeight="1" x14ac:dyDescent="0.25">
      <c r="A52" s="89" t="s">
        <v>147</v>
      </c>
      <c r="B52" s="94" t="s">
        <v>146</v>
      </c>
      <c r="C52" s="95">
        <v>161218</v>
      </c>
      <c r="D52" s="66"/>
      <c r="E52" s="66"/>
      <c r="F52" s="66"/>
      <c r="G52" s="66"/>
      <c r="H52" s="66"/>
      <c r="I52" s="66"/>
      <c r="J52" s="66"/>
      <c r="K52" s="67"/>
      <c r="L52" s="67"/>
      <c r="M52" s="47"/>
      <c r="N52" s="47"/>
      <c r="O52" s="47"/>
      <c r="P52" s="47"/>
    </row>
    <row r="53" spans="1:16" s="10" customFormat="1" x14ac:dyDescent="0.25">
      <c r="A53" s="4" t="s">
        <v>145</v>
      </c>
      <c r="B53" s="16" t="s">
        <v>144</v>
      </c>
      <c r="C53" s="105">
        <f>C54+C149</f>
        <v>45875987.300000004</v>
      </c>
      <c r="D53" s="72">
        <f>+C53-C54</f>
        <v>11798.60000000149</v>
      </c>
      <c r="E53" s="66"/>
      <c r="F53" s="66"/>
      <c r="G53" s="66"/>
      <c r="H53" s="66"/>
      <c r="I53" s="66"/>
      <c r="J53" s="66"/>
      <c r="K53" s="67"/>
      <c r="L53" s="67"/>
      <c r="M53" s="47"/>
      <c r="N53" s="47"/>
      <c r="O53" s="47"/>
      <c r="P53" s="47"/>
    </row>
    <row r="54" spans="1:16" s="15" customFormat="1" ht="30" x14ac:dyDescent="0.25">
      <c r="A54" s="63" t="s">
        <v>143</v>
      </c>
      <c r="B54" s="8" t="s">
        <v>142</v>
      </c>
      <c r="C54" s="106">
        <f>C55+C58+C119+C133</f>
        <v>45864188.700000003</v>
      </c>
      <c r="D54" s="70"/>
      <c r="E54" s="70"/>
      <c r="F54" s="70"/>
      <c r="G54" s="70"/>
      <c r="H54" s="70"/>
      <c r="I54" s="70"/>
      <c r="J54" s="70"/>
      <c r="K54" s="71"/>
      <c r="L54" s="71"/>
      <c r="M54" s="48"/>
      <c r="N54" s="48"/>
      <c r="O54" s="48"/>
      <c r="P54" s="48"/>
    </row>
    <row r="55" spans="1:16" s="7" customFormat="1" x14ac:dyDescent="0.25">
      <c r="A55" s="64" t="s">
        <v>141</v>
      </c>
      <c r="B55" s="11" t="s">
        <v>140</v>
      </c>
      <c r="C55" s="112">
        <f>C56+C57</f>
        <v>24334924.199999999</v>
      </c>
      <c r="D55" s="66"/>
      <c r="E55" s="66"/>
      <c r="F55" s="66"/>
      <c r="G55" s="66"/>
      <c r="H55" s="66"/>
      <c r="I55" s="66"/>
      <c r="J55" s="66"/>
      <c r="K55" s="67"/>
      <c r="L55" s="67"/>
      <c r="M55" s="49"/>
      <c r="N55" s="49"/>
      <c r="O55" s="49"/>
      <c r="P55" s="49"/>
    </row>
    <row r="56" spans="1:16" s="7" customFormat="1" ht="30" x14ac:dyDescent="0.25">
      <c r="A56" s="63" t="s">
        <v>139</v>
      </c>
      <c r="B56" s="8" t="s">
        <v>138</v>
      </c>
      <c r="C56" s="108">
        <v>23029010.399999999</v>
      </c>
      <c r="D56" s="66"/>
      <c r="E56" s="66">
        <f>C54-C55</f>
        <v>21529264.500000004</v>
      </c>
      <c r="F56" s="66"/>
      <c r="G56" s="66"/>
      <c r="H56" s="66"/>
      <c r="I56" s="66"/>
      <c r="J56" s="66"/>
      <c r="K56" s="67"/>
      <c r="L56" s="67"/>
      <c r="M56" s="49"/>
      <c r="N56" s="49"/>
      <c r="O56" s="49"/>
      <c r="P56" s="49"/>
    </row>
    <row r="57" spans="1:16" s="7" customFormat="1" ht="45" x14ac:dyDescent="0.25">
      <c r="A57" s="63" t="s">
        <v>137</v>
      </c>
      <c r="B57" s="8" t="s">
        <v>136</v>
      </c>
      <c r="C57" s="108">
        <v>1305913.8</v>
      </c>
      <c r="D57" s="66">
        <f>+C58+C119+C133</f>
        <v>21529264.500000004</v>
      </c>
      <c r="E57" s="66">
        <v>21526481.199999999</v>
      </c>
      <c r="F57" s="66">
        <f>+E57-D57</f>
        <v>-2783.3000000044703</v>
      </c>
      <c r="G57" s="66"/>
      <c r="H57" s="66"/>
      <c r="I57" s="66"/>
      <c r="J57" s="66"/>
      <c r="K57" s="67"/>
      <c r="L57" s="67"/>
      <c r="M57" s="49"/>
      <c r="N57" s="49"/>
      <c r="O57" s="49"/>
      <c r="P57" s="49"/>
    </row>
    <row r="58" spans="1:16" s="7" customFormat="1" ht="30" x14ac:dyDescent="0.25">
      <c r="A58" s="64" t="s">
        <v>135</v>
      </c>
      <c r="B58" s="11" t="s">
        <v>134</v>
      </c>
      <c r="C58" s="107">
        <f>SUM(C59:C118)</f>
        <v>15025046.500000004</v>
      </c>
      <c r="D58" s="66">
        <v>15025046.5</v>
      </c>
      <c r="E58" s="66">
        <f>+D58-C58</f>
        <v>0</v>
      </c>
      <c r="F58" s="66">
        <v>21541063.100000001</v>
      </c>
      <c r="G58" s="66"/>
      <c r="H58" s="66"/>
      <c r="I58" s="66"/>
      <c r="J58" s="66"/>
      <c r="K58" s="67"/>
      <c r="L58" s="67"/>
      <c r="M58" s="49"/>
      <c r="N58" s="49"/>
      <c r="O58" s="49"/>
      <c r="P58" s="49"/>
    </row>
    <row r="59" spans="1:16" s="7" customFormat="1" ht="30" x14ac:dyDescent="0.25">
      <c r="A59" s="63" t="s">
        <v>133</v>
      </c>
      <c r="B59" s="13" t="s">
        <v>132</v>
      </c>
      <c r="C59" s="108">
        <v>836524.4</v>
      </c>
      <c r="D59" s="66"/>
      <c r="E59" s="66">
        <f>C53-C55</f>
        <v>21541063.100000005</v>
      </c>
      <c r="F59" s="66">
        <f>F58-E56</f>
        <v>11798.599999997765</v>
      </c>
      <c r="G59" s="66"/>
      <c r="H59" s="66"/>
      <c r="I59" s="66"/>
      <c r="J59" s="66"/>
      <c r="K59" s="67"/>
      <c r="L59" s="67"/>
      <c r="M59" s="49"/>
      <c r="N59" s="49"/>
      <c r="O59" s="49"/>
      <c r="P59" s="49"/>
    </row>
    <row r="60" spans="1:16" s="7" customFormat="1" ht="30" x14ac:dyDescent="0.25">
      <c r="A60" s="63" t="s">
        <v>282</v>
      </c>
      <c r="B60" s="13" t="s">
        <v>279</v>
      </c>
      <c r="C60" s="106">
        <v>6640.7</v>
      </c>
      <c r="D60" s="66"/>
      <c r="E60" s="66"/>
      <c r="F60" s="66"/>
      <c r="G60" s="66"/>
      <c r="H60" s="66"/>
      <c r="I60" s="66"/>
      <c r="J60" s="66"/>
      <c r="K60" s="67"/>
      <c r="L60" s="67"/>
      <c r="M60" s="49"/>
      <c r="N60" s="49"/>
      <c r="O60" s="49"/>
      <c r="P60" s="49"/>
    </row>
    <row r="61" spans="1:16" s="7" customFormat="1" ht="30" x14ac:dyDescent="0.25">
      <c r="A61" s="63" t="s">
        <v>309</v>
      </c>
      <c r="B61" s="13" t="s">
        <v>280</v>
      </c>
      <c r="C61" s="106">
        <v>4314.6000000000004</v>
      </c>
      <c r="D61" s="66"/>
      <c r="E61" s="66"/>
      <c r="F61" s="66"/>
      <c r="G61" s="66"/>
      <c r="H61" s="66"/>
      <c r="I61" s="66"/>
      <c r="J61" s="66"/>
      <c r="K61" s="67"/>
      <c r="L61" s="67"/>
      <c r="M61" s="49"/>
      <c r="N61" s="49"/>
      <c r="O61" s="49"/>
      <c r="P61" s="49"/>
    </row>
    <row r="62" spans="1:16" s="7" customFormat="1" ht="45" x14ac:dyDescent="0.25">
      <c r="A62" s="63" t="s">
        <v>310</v>
      </c>
      <c r="B62" s="13" t="s">
        <v>281</v>
      </c>
      <c r="C62" s="106">
        <v>251019.7</v>
      </c>
      <c r="D62" s="66">
        <f>C58+C119+C133+C149</f>
        <v>21541063.100000005</v>
      </c>
      <c r="E62" s="66"/>
      <c r="F62" s="66"/>
      <c r="G62" s="66"/>
      <c r="H62" s="66"/>
      <c r="I62" s="66"/>
      <c r="J62" s="66"/>
      <c r="K62" s="67"/>
      <c r="L62" s="67"/>
      <c r="M62" s="49"/>
      <c r="N62" s="49"/>
      <c r="O62" s="49"/>
      <c r="P62" s="49"/>
    </row>
    <row r="63" spans="1:16" s="7" customFormat="1" ht="75" x14ac:dyDescent="0.25">
      <c r="A63" s="63" t="s">
        <v>131</v>
      </c>
      <c r="B63" s="13" t="s">
        <v>130</v>
      </c>
      <c r="C63" s="106">
        <v>4100.2</v>
      </c>
      <c r="D63" s="66">
        <v>21541063.100000001</v>
      </c>
      <c r="E63" s="66"/>
      <c r="F63" s="66"/>
      <c r="G63" s="66"/>
      <c r="H63" s="66"/>
      <c r="I63" s="66"/>
      <c r="J63" s="66"/>
      <c r="K63" s="67"/>
      <c r="L63" s="67"/>
      <c r="M63" s="49"/>
      <c r="N63" s="49"/>
      <c r="O63" s="49"/>
      <c r="P63" s="49"/>
    </row>
    <row r="64" spans="1:16" s="7" customFormat="1" ht="60" x14ac:dyDescent="0.25">
      <c r="A64" s="65" t="s">
        <v>129</v>
      </c>
      <c r="B64" s="12" t="s">
        <v>128</v>
      </c>
      <c r="C64" s="106">
        <v>290332.59999999998</v>
      </c>
      <c r="D64" s="66">
        <f>45641808.1</f>
        <v>45641808.100000001</v>
      </c>
      <c r="E64" s="66"/>
      <c r="F64" s="66"/>
      <c r="G64" s="66"/>
      <c r="H64" s="66"/>
      <c r="I64" s="66"/>
      <c r="J64" s="66"/>
      <c r="K64" s="67"/>
      <c r="L64" s="67"/>
      <c r="M64" s="49"/>
      <c r="N64" s="49"/>
      <c r="O64" s="49"/>
      <c r="P64" s="49"/>
    </row>
    <row r="65" spans="1:16" s="7" customFormat="1" ht="60" x14ac:dyDescent="0.25">
      <c r="A65" s="65" t="s">
        <v>127</v>
      </c>
      <c r="B65" s="12" t="s">
        <v>126</v>
      </c>
      <c r="C65" s="106">
        <v>1303207.5</v>
      </c>
      <c r="D65" s="66"/>
      <c r="E65" s="66"/>
      <c r="F65" s="66"/>
      <c r="G65" s="66"/>
      <c r="H65" s="66"/>
      <c r="I65" s="66"/>
      <c r="J65" s="66"/>
      <c r="K65" s="67"/>
      <c r="L65" s="67"/>
      <c r="M65" s="49"/>
      <c r="N65" s="49"/>
      <c r="O65" s="49"/>
      <c r="P65" s="49"/>
    </row>
    <row r="66" spans="1:16" s="7" customFormat="1" ht="75" x14ac:dyDescent="0.25">
      <c r="A66" s="65" t="s">
        <v>125</v>
      </c>
      <c r="B66" s="12" t="s">
        <v>124</v>
      </c>
      <c r="C66" s="106">
        <v>89.1</v>
      </c>
      <c r="D66" s="66"/>
      <c r="E66" s="66"/>
      <c r="F66" s="66"/>
      <c r="G66" s="66"/>
      <c r="H66" s="66"/>
      <c r="I66" s="66"/>
      <c r="J66" s="66"/>
      <c r="K66" s="67"/>
      <c r="L66" s="67"/>
      <c r="M66" s="49"/>
      <c r="N66" s="49"/>
      <c r="O66" s="49"/>
      <c r="P66" s="49"/>
    </row>
    <row r="67" spans="1:16" s="7" customFormat="1" ht="75" x14ac:dyDescent="0.25">
      <c r="A67" s="65" t="s">
        <v>257</v>
      </c>
      <c r="B67" s="12" t="s">
        <v>283</v>
      </c>
      <c r="C67" s="106">
        <v>19823.099999999999</v>
      </c>
      <c r="D67" s="66"/>
      <c r="E67" s="66"/>
      <c r="F67" s="66"/>
      <c r="G67" s="66"/>
      <c r="H67" s="66"/>
      <c r="I67" s="66"/>
      <c r="J67" s="66"/>
      <c r="K67" s="67"/>
      <c r="L67" s="67"/>
      <c r="M67" s="49"/>
      <c r="N67" s="49"/>
      <c r="O67" s="49"/>
      <c r="P67" s="49"/>
    </row>
    <row r="68" spans="1:16" s="7" customFormat="1" ht="60" x14ac:dyDescent="0.25">
      <c r="A68" s="65" t="s">
        <v>123</v>
      </c>
      <c r="B68" s="12" t="s">
        <v>122</v>
      </c>
      <c r="C68" s="106">
        <v>20848.8</v>
      </c>
      <c r="D68" s="66"/>
      <c r="E68" s="66"/>
      <c r="F68" s="66"/>
      <c r="G68" s="66"/>
      <c r="H68" s="66"/>
      <c r="I68" s="66"/>
      <c r="J68" s="66"/>
      <c r="K68" s="67"/>
      <c r="L68" s="67"/>
      <c r="M68" s="49"/>
      <c r="N68" s="49"/>
      <c r="O68" s="49"/>
      <c r="P68" s="49"/>
    </row>
    <row r="69" spans="1:16" s="7" customFormat="1" ht="60" x14ac:dyDescent="0.25">
      <c r="A69" s="65" t="s">
        <v>258</v>
      </c>
      <c r="B69" s="12" t="s">
        <v>284</v>
      </c>
      <c r="C69" s="106">
        <v>385349</v>
      </c>
      <c r="D69" s="66"/>
      <c r="E69" s="66"/>
      <c r="F69" s="66"/>
      <c r="G69" s="66"/>
      <c r="H69" s="66"/>
      <c r="I69" s="66"/>
      <c r="J69" s="66"/>
      <c r="K69" s="67"/>
      <c r="L69" s="67"/>
      <c r="M69" s="49"/>
      <c r="N69" s="49"/>
      <c r="O69" s="49"/>
      <c r="P69" s="49"/>
    </row>
    <row r="70" spans="1:16" s="7" customFormat="1" ht="105" x14ac:dyDescent="0.25">
      <c r="A70" s="65" t="s">
        <v>121</v>
      </c>
      <c r="B70" s="12" t="s">
        <v>120</v>
      </c>
      <c r="C70" s="106">
        <v>58410</v>
      </c>
      <c r="D70" s="66"/>
      <c r="E70" s="66"/>
      <c r="F70" s="66"/>
      <c r="G70" s="66"/>
      <c r="H70" s="66"/>
      <c r="I70" s="66"/>
      <c r="J70" s="66"/>
      <c r="K70" s="67"/>
      <c r="L70" s="67"/>
      <c r="M70" s="49"/>
      <c r="N70" s="49"/>
      <c r="O70" s="49"/>
      <c r="P70" s="49"/>
    </row>
    <row r="71" spans="1:16" s="7" customFormat="1" ht="60" x14ac:dyDescent="0.25">
      <c r="A71" s="65" t="s">
        <v>240</v>
      </c>
      <c r="B71" s="12" t="s">
        <v>285</v>
      </c>
      <c r="C71" s="106">
        <v>229300.8</v>
      </c>
      <c r="D71" s="66"/>
      <c r="E71" s="66"/>
      <c r="F71" s="66"/>
      <c r="G71" s="66"/>
      <c r="H71" s="66"/>
      <c r="I71" s="66"/>
      <c r="J71" s="66"/>
      <c r="K71" s="67"/>
      <c r="L71" s="67"/>
      <c r="M71" s="49"/>
      <c r="N71" s="49"/>
      <c r="O71" s="49"/>
      <c r="P71" s="49"/>
    </row>
    <row r="72" spans="1:16" s="7" customFormat="1" ht="60" x14ac:dyDescent="0.25">
      <c r="A72" s="65" t="s">
        <v>119</v>
      </c>
      <c r="B72" s="12" t="s">
        <v>118</v>
      </c>
      <c r="C72" s="106">
        <v>36944</v>
      </c>
      <c r="D72" s="66"/>
      <c r="E72" s="66"/>
      <c r="F72" s="66"/>
      <c r="G72" s="66"/>
      <c r="H72" s="66"/>
      <c r="I72" s="66"/>
      <c r="J72" s="66"/>
      <c r="K72" s="67"/>
      <c r="L72" s="67"/>
      <c r="M72" s="49"/>
      <c r="N72" s="49"/>
      <c r="O72" s="49"/>
      <c r="P72" s="49"/>
    </row>
    <row r="73" spans="1:16" s="7" customFormat="1" ht="30" x14ac:dyDescent="0.25">
      <c r="A73" s="65" t="s">
        <v>117</v>
      </c>
      <c r="B73" s="12" t="s">
        <v>116</v>
      </c>
      <c r="C73" s="106">
        <v>21143.5</v>
      </c>
      <c r="D73" s="66"/>
      <c r="E73" s="66"/>
      <c r="F73" s="66"/>
      <c r="G73" s="66"/>
      <c r="H73" s="66"/>
      <c r="I73" s="66"/>
      <c r="J73" s="66"/>
      <c r="K73" s="67"/>
      <c r="L73" s="67"/>
      <c r="M73" s="49"/>
      <c r="N73" s="49"/>
      <c r="O73" s="49"/>
      <c r="P73" s="49"/>
    </row>
    <row r="74" spans="1:16" s="7" customFormat="1" ht="30" x14ac:dyDescent="0.25">
      <c r="A74" s="65" t="s">
        <v>243</v>
      </c>
      <c r="B74" s="12" t="s">
        <v>244</v>
      </c>
      <c r="C74" s="106">
        <v>175656</v>
      </c>
      <c r="D74" s="66"/>
      <c r="E74" s="66"/>
      <c r="F74" s="66"/>
      <c r="G74" s="66"/>
      <c r="H74" s="66"/>
      <c r="I74" s="66"/>
      <c r="J74" s="66"/>
      <c r="K74" s="67"/>
      <c r="L74" s="67"/>
      <c r="M74" s="49"/>
      <c r="N74" s="49"/>
      <c r="O74" s="49"/>
      <c r="P74" s="49"/>
    </row>
    <row r="75" spans="1:16" s="7" customFormat="1" ht="30" x14ac:dyDescent="0.25">
      <c r="A75" s="65" t="s">
        <v>115</v>
      </c>
      <c r="B75" s="12" t="s">
        <v>114</v>
      </c>
      <c r="C75" s="106">
        <v>6146.9</v>
      </c>
      <c r="D75" s="66"/>
      <c r="E75" s="66"/>
      <c r="F75" s="66"/>
      <c r="G75" s="66"/>
      <c r="H75" s="66"/>
      <c r="I75" s="66"/>
      <c r="J75" s="66"/>
      <c r="K75" s="67"/>
      <c r="L75" s="67"/>
      <c r="M75" s="49"/>
      <c r="N75" s="49"/>
      <c r="O75" s="49"/>
      <c r="P75" s="49"/>
    </row>
    <row r="76" spans="1:16" s="7" customFormat="1" ht="45" x14ac:dyDescent="0.25">
      <c r="A76" s="65" t="s">
        <v>113</v>
      </c>
      <c r="B76" s="12" t="s">
        <v>112</v>
      </c>
      <c r="C76" s="106">
        <v>11254.5</v>
      </c>
      <c r="D76" s="66"/>
      <c r="E76" s="66"/>
      <c r="F76" s="66"/>
      <c r="G76" s="66"/>
      <c r="H76" s="66"/>
      <c r="I76" s="66"/>
      <c r="J76" s="66"/>
      <c r="K76" s="67"/>
      <c r="L76" s="67"/>
      <c r="M76" s="49"/>
      <c r="N76" s="49"/>
      <c r="O76" s="49"/>
      <c r="P76" s="49"/>
    </row>
    <row r="77" spans="1:16" s="7" customFormat="1" ht="45" x14ac:dyDescent="0.25">
      <c r="A77" s="65" t="s">
        <v>111</v>
      </c>
      <c r="B77" s="12" t="s">
        <v>110</v>
      </c>
      <c r="C77" s="106">
        <v>107606.7</v>
      </c>
      <c r="D77" s="66"/>
      <c r="E77" s="66"/>
      <c r="F77" s="66"/>
      <c r="G77" s="66"/>
      <c r="H77" s="66"/>
      <c r="I77" s="66"/>
      <c r="J77" s="66"/>
      <c r="K77" s="67"/>
      <c r="L77" s="67"/>
      <c r="M77" s="49"/>
      <c r="N77" s="49"/>
      <c r="O77" s="49"/>
      <c r="P77" s="49"/>
    </row>
    <row r="78" spans="1:16" s="7" customFormat="1" ht="45" x14ac:dyDescent="0.25">
      <c r="A78" s="65" t="s">
        <v>109</v>
      </c>
      <c r="B78" s="12" t="s">
        <v>108</v>
      </c>
      <c r="C78" s="106">
        <v>7122.4</v>
      </c>
      <c r="D78" s="66"/>
      <c r="E78" s="66"/>
      <c r="F78" s="66"/>
      <c r="G78" s="66"/>
      <c r="H78" s="66"/>
      <c r="I78" s="66"/>
      <c r="J78" s="66"/>
      <c r="K78" s="67"/>
      <c r="L78" s="67"/>
      <c r="M78" s="49"/>
      <c r="N78" s="49"/>
      <c r="O78" s="49"/>
      <c r="P78" s="49"/>
    </row>
    <row r="79" spans="1:16" s="7" customFormat="1" ht="45" x14ac:dyDescent="0.25">
      <c r="A79" s="65" t="s">
        <v>107</v>
      </c>
      <c r="B79" s="12" t="s">
        <v>106</v>
      </c>
      <c r="C79" s="106">
        <v>7221</v>
      </c>
      <c r="D79" s="66"/>
      <c r="E79" s="66"/>
      <c r="F79" s="66"/>
      <c r="G79" s="66"/>
      <c r="H79" s="66"/>
      <c r="I79" s="66"/>
      <c r="J79" s="66"/>
      <c r="K79" s="67"/>
      <c r="L79" s="67"/>
      <c r="M79" s="49"/>
      <c r="N79" s="49"/>
      <c r="O79" s="49"/>
      <c r="P79" s="49"/>
    </row>
    <row r="80" spans="1:16" s="7" customFormat="1" ht="45" x14ac:dyDescent="0.25">
      <c r="A80" s="65" t="s">
        <v>249</v>
      </c>
      <c r="B80" s="12" t="s">
        <v>250</v>
      </c>
      <c r="C80" s="106">
        <v>226386.4</v>
      </c>
      <c r="D80" s="66"/>
      <c r="E80" s="66"/>
      <c r="F80" s="66"/>
      <c r="G80" s="66"/>
      <c r="H80" s="66"/>
      <c r="I80" s="66"/>
      <c r="J80" s="66"/>
      <c r="K80" s="67"/>
      <c r="L80" s="67"/>
      <c r="M80" s="49"/>
      <c r="N80" s="49"/>
      <c r="O80" s="49"/>
      <c r="P80" s="49"/>
    </row>
    <row r="81" spans="1:16" s="7" customFormat="1" ht="120" x14ac:dyDescent="0.25">
      <c r="A81" s="65" t="s">
        <v>105</v>
      </c>
      <c r="B81" s="12" t="s">
        <v>104</v>
      </c>
      <c r="C81" s="106">
        <v>6108.3</v>
      </c>
      <c r="D81" s="66"/>
      <c r="E81" s="66"/>
      <c r="F81" s="66"/>
      <c r="G81" s="66"/>
      <c r="H81" s="66"/>
      <c r="I81" s="66"/>
      <c r="J81" s="66"/>
      <c r="K81" s="67"/>
      <c r="L81" s="67"/>
      <c r="M81" s="49"/>
      <c r="N81" s="49"/>
      <c r="O81" s="49"/>
      <c r="P81" s="49"/>
    </row>
    <row r="82" spans="1:16" s="7" customFormat="1" ht="75" x14ac:dyDescent="0.25">
      <c r="A82" s="65" t="s">
        <v>103</v>
      </c>
      <c r="B82" s="12" t="s">
        <v>102</v>
      </c>
      <c r="C82" s="106">
        <v>7920</v>
      </c>
      <c r="D82" s="66"/>
      <c r="E82" s="66"/>
      <c r="F82" s="66"/>
      <c r="G82" s="66"/>
      <c r="H82" s="66"/>
      <c r="I82" s="66"/>
      <c r="J82" s="66"/>
      <c r="K82" s="67"/>
      <c r="L82" s="67"/>
      <c r="M82" s="49"/>
      <c r="N82" s="49"/>
      <c r="O82" s="49"/>
      <c r="P82" s="49"/>
    </row>
    <row r="83" spans="1:16" s="7" customFormat="1" ht="75" x14ac:dyDescent="0.25">
      <c r="A83" s="65" t="s">
        <v>101</v>
      </c>
      <c r="B83" s="12" t="s">
        <v>100</v>
      </c>
      <c r="C83" s="106">
        <v>522391.9</v>
      </c>
      <c r="D83" s="66"/>
      <c r="E83" s="66"/>
      <c r="F83" s="66"/>
      <c r="G83" s="66"/>
      <c r="H83" s="66"/>
      <c r="I83" s="66"/>
      <c r="J83" s="66"/>
      <c r="K83" s="67"/>
      <c r="L83" s="67"/>
      <c r="M83" s="49"/>
      <c r="N83" s="49"/>
      <c r="O83" s="49"/>
      <c r="P83" s="49"/>
    </row>
    <row r="84" spans="1:16" s="14" customFormat="1" ht="60" x14ac:dyDescent="0.25">
      <c r="A84" s="65" t="s">
        <v>99</v>
      </c>
      <c r="B84" s="12" t="s">
        <v>98</v>
      </c>
      <c r="C84" s="106">
        <v>2367.4</v>
      </c>
      <c r="D84" s="73"/>
      <c r="E84" s="73"/>
      <c r="F84" s="73"/>
      <c r="G84" s="73"/>
      <c r="H84" s="73"/>
      <c r="I84" s="73"/>
      <c r="J84" s="73"/>
      <c r="K84" s="74"/>
      <c r="L84" s="74"/>
      <c r="M84" s="50"/>
      <c r="N84" s="50"/>
      <c r="O84" s="50"/>
      <c r="P84" s="50"/>
    </row>
    <row r="85" spans="1:16" s="7" customFormat="1" ht="30" x14ac:dyDescent="0.25">
      <c r="A85" s="65" t="s">
        <v>97</v>
      </c>
      <c r="B85" s="12" t="s">
        <v>96</v>
      </c>
      <c r="C85" s="106">
        <v>5445</v>
      </c>
      <c r="D85" s="66"/>
      <c r="E85" s="66"/>
      <c r="F85" s="66"/>
      <c r="G85" s="66"/>
      <c r="H85" s="66"/>
      <c r="I85" s="66"/>
      <c r="J85" s="66"/>
      <c r="K85" s="67"/>
      <c r="L85" s="67"/>
      <c r="M85" s="49"/>
      <c r="N85" s="49"/>
      <c r="O85" s="49"/>
      <c r="P85" s="49"/>
    </row>
    <row r="86" spans="1:16" s="7" customFormat="1" ht="75" x14ac:dyDescent="0.25">
      <c r="A86" s="65" t="s">
        <v>95</v>
      </c>
      <c r="B86" s="12" t="s">
        <v>94</v>
      </c>
      <c r="C86" s="106">
        <v>542.29999999999995</v>
      </c>
      <c r="D86" s="66"/>
      <c r="E86" s="66"/>
      <c r="F86" s="66"/>
      <c r="G86" s="66"/>
      <c r="H86" s="66"/>
      <c r="I86" s="66"/>
      <c r="J86" s="66"/>
      <c r="K86" s="67"/>
      <c r="L86" s="67"/>
      <c r="M86" s="49"/>
      <c r="N86" s="49"/>
      <c r="O86" s="49"/>
      <c r="P86" s="49"/>
    </row>
    <row r="87" spans="1:16" s="7" customFormat="1" ht="45" x14ac:dyDescent="0.25">
      <c r="A87" s="65" t="s">
        <v>93</v>
      </c>
      <c r="B87" s="12" t="s">
        <v>92</v>
      </c>
      <c r="C87" s="106">
        <v>1644374.9</v>
      </c>
      <c r="D87" s="66"/>
      <c r="E87" s="66"/>
      <c r="F87" s="66"/>
      <c r="G87" s="66"/>
      <c r="H87" s="66"/>
      <c r="I87" s="66"/>
      <c r="J87" s="66"/>
      <c r="K87" s="67"/>
      <c r="L87" s="67"/>
      <c r="M87" s="49"/>
      <c r="N87" s="49"/>
      <c r="O87" s="49"/>
      <c r="P87" s="49"/>
    </row>
    <row r="88" spans="1:16" s="7" customFormat="1" ht="60" x14ac:dyDescent="0.25">
      <c r="A88" s="65" t="s">
        <v>91</v>
      </c>
      <c r="B88" s="12" t="s">
        <v>90</v>
      </c>
      <c r="C88" s="106">
        <v>425343.7</v>
      </c>
      <c r="D88" s="66"/>
      <c r="E88" s="66"/>
      <c r="F88" s="66"/>
      <c r="G88" s="66"/>
      <c r="H88" s="66"/>
      <c r="I88" s="66"/>
      <c r="J88" s="66"/>
      <c r="K88" s="67"/>
      <c r="L88" s="67"/>
      <c r="M88" s="49"/>
      <c r="N88" s="49"/>
      <c r="O88" s="49"/>
      <c r="P88" s="49"/>
    </row>
    <row r="89" spans="1:16" s="7" customFormat="1" ht="45" x14ac:dyDescent="0.25">
      <c r="A89" s="65" t="s">
        <v>259</v>
      </c>
      <c r="B89" s="12" t="s">
        <v>286</v>
      </c>
      <c r="C89" s="106">
        <v>1452854.1</v>
      </c>
      <c r="D89" s="66"/>
      <c r="E89" s="66"/>
      <c r="F89" s="66"/>
      <c r="G89" s="66"/>
      <c r="H89" s="66"/>
      <c r="I89" s="66"/>
      <c r="J89" s="66"/>
      <c r="K89" s="67"/>
      <c r="L89" s="67"/>
      <c r="M89" s="49"/>
      <c r="N89" s="49"/>
      <c r="O89" s="49"/>
      <c r="P89" s="49"/>
    </row>
    <row r="90" spans="1:16" s="7" customFormat="1" ht="45" x14ac:dyDescent="0.25">
      <c r="A90" s="65" t="s">
        <v>260</v>
      </c>
      <c r="B90" s="12" t="s">
        <v>287</v>
      </c>
      <c r="C90" s="106">
        <v>43156.9</v>
      </c>
      <c r="D90" s="66"/>
      <c r="E90" s="66"/>
      <c r="F90" s="66"/>
      <c r="G90" s="66"/>
      <c r="H90" s="66"/>
      <c r="I90" s="66"/>
      <c r="J90" s="66"/>
      <c r="K90" s="67"/>
      <c r="L90" s="67"/>
      <c r="M90" s="49"/>
      <c r="N90" s="49"/>
      <c r="O90" s="49"/>
      <c r="P90" s="49"/>
    </row>
    <row r="91" spans="1:16" s="7" customFormat="1" ht="30" x14ac:dyDescent="0.25">
      <c r="A91" s="65" t="s">
        <v>89</v>
      </c>
      <c r="B91" s="12" t="s">
        <v>88</v>
      </c>
      <c r="C91" s="106">
        <v>13360</v>
      </c>
      <c r="D91" s="66"/>
      <c r="E91" s="66"/>
      <c r="F91" s="66"/>
      <c r="G91" s="66"/>
      <c r="H91" s="66"/>
      <c r="I91" s="66"/>
      <c r="J91" s="66"/>
      <c r="K91" s="67"/>
      <c r="L91" s="67"/>
      <c r="M91" s="49"/>
      <c r="N91" s="49"/>
      <c r="O91" s="49"/>
      <c r="P91" s="49"/>
    </row>
    <row r="92" spans="1:16" s="10" customFormat="1" ht="60" x14ac:dyDescent="0.25">
      <c r="A92" s="65" t="s">
        <v>85</v>
      </c>
      <c r="B92" s="12" t="s">
        <v>289</v>
      </c>
      <c r="C92" s="106">
        <v>44678.9</v>
      </c>
      <c r="D92" s="66"/>
      <c r="E92" s="66"/>
      <c r="F92" s="66"/>
      <c r="G92" s="66"/>
      <c r="H92" s="66"/>
      <c r="I92" s="66"/>
      <c r="J92" s="66"/>
      <c r="K92" s="67"/>
      <c r="L92" s="67"/>
      <c r="M92" s="47"/>
      <c r="N92" s="47"/>
      <c r="O92" s="47"/>
      <c r="P92" s="47"/>
    </row>
    <row r="93" spans="1:16" s="7" customFormat="1" ht="60" x14ac:dyDescent="0.25">
      <c r="A93" s="65" t="s">
        <v>87</v>
      </c>
      <c r="B93" s="12" t="s">
        <v>86</v>
      </c>
      <c r="C93" s="106">
        <v>323876.59999999998</v>
      </c>
      <c r="D93" s="66"/>
      <c r="E93" s="66"/>
      <c r="F93" s="66"/>
      <c r="G93" s="66"/>
      <c r="H93" s="66"/>
      <c r="I93" s="66"/>
      <c r="J93" s="66"/>
      <c r="K93" s="67"/>
      <c r="L93" s="67"/>
      <c r="M93" s="49"/>
      <c r="N93" s="49"/>
      <c r="O93" s="49"/>
      <c r="P93" s="49"/>
    </row>
    <row r="94" spans="1:16" s="10" customFormat="1" ht="75" x14ac:dyDescent="0.25">
      <c r="A94" s="65" t="s">
        <v>262</v>
      </c>
      <c r="B94" s="12" t="s">
        <v>290</v>
      </c>
      <c r="C94" s="106">
        <v>14442.4</v>
      </c>
      <c r="D94" s="66"/>
      <c r="E94" s="66"/>
      <c r="F94" s="66"/>
      <c r="G94" s="66"/>
      <c r="H94" s="66"/>
      <c r="I94" s="66"/>
      <c r="J94" s="66"/>
      <c r="K94" s="67"/>
      <c r="L94" s="67"/>
      <c r="M94" s="47"/>
      <c r="N94" s="47"/>
      <c r="O94" s="47"/>
      <c r="P94" s="47"/>
    </row>
    <row r="95" spans="1:16" s="10" customFormat="1" ht="60" x14ac:dyDescent="0.25">
      <c r="A95" s="65" t="s">
        <v>263</v>
      </c>
      <c r="B95" s="12" t="s">
        <v>291</v>
      </c>
      <c r="C95" s="106">
        <v>387087.9</v>
      </c>
      <c r="D95" s="66"/>
      <c r="E95" s="66"/>
      <c r="F95" s="66"/>
      <c r="G95" s="66"/>
      <c r="H95" s="66"/>
      <c r="I95" s="66"/>
      <c r="J95" s="66"/>
      <c r="K95" s="67"/>
      <c r="L95" s="67"/>
      <c r="M95" s="47"/>
      <c r="N95" s="47"/>
      <c r="O95" s="47"/>
      <c r="P95" s="47"/>
    </row>
    <row r="96" spans="1:16" s="7" customFormat="1" ht="75" x14ac:dyDescent="0.25">
      <c r="A96" s="65" t="s">
        <v>84</v>
      </c>
      <c r="B96" s="12" t="s">
        <v>83</v>
      </c>
      <c r="C96" s="106">
        <v>297</v>
      </c>
      <c r="D96" s="66"/>
      <c r="E96" s="66"/>
      <c r="F96" s="66"/>
      <c r="G96" s="66"/>
      <c r="H96" s="66"/>
      <c r="I96" s="66"/>
      <c r="J96" s="66"/>
      <c r="K96" s="67"/>
      <c r="L96" s="67"/>
      <c r="M96" s="49"/>
      <c r="N96" s="49"/>
      <c r="O96" s="49"/>
      <c r="P96" s="49"/>
    </row>
    <row r="97" spans="1:16" s="7" customFormat="1" ht="45" x14ac:dyDescent="0.25">
      <c r="A97" s="65" t="s">
        <v>82</v>
      </c>
      <c r="B97" s="12" t="s">
        <v>81</v>
      </c>
      <c r="C97" s="106">
        <v>186.8</v>
      </c>
      <c r="D97" s="66"/>
      <c r="E97" s="66"/>
      <c r="F97" s="66"/>
      <c r="G97" s="66"/>
      <c r="H97" s="66"/>
      <c r="I97" s="66"/>
      <c r="J97" s="66"/>
      <c r="K97" s="67"/>
      <c r="L97" s="67"/>
      <c r="M97" s="49"/>
      <c r="N97" s="49"/>
      <c r="O97" s="49"/>
      <c r="P97" s="49"/>
    </row>
    <row r="98" spans="1:16" s="7" customFormat="1" ht="60" x14ac:dyDescent="0.25">
      <c r="A98" s="65" t="s">
        <v>80</v>
      </c>
      <c r="B98" s="12" t="s">
        <v>79</v>
      </c>
      <c r="C98" s="106">
        <v>6916.1</v>
      </c>
      <c r="D98" s="66"/>
      <c r="E98" s="66"/>
      <c r="F98" s="66"/>
      <c r="G98" s="66"/>
      <c r="H98" s="66"/>
      <c r="I98" s="66"/>
      <c r="J98" s="66"/>
      <c r="K98" s="67"/>
      <c r="L98" s="67"/>
      <c r="M98" s="49"/>
      <c r="N98" s="49"/>
      <c r="O98" s="49"/>
      <c r="P98" s="49"/>
    </row>
    <row r="99" spans="1:16" s="7" customFormat="1" ht="60" x14ac:dyDescent="0.25">
      <c r="A99" s="65" t="s">
        <v>78</v>
      </c>
      <c r="B99" s="12" t="s">
        <v>77</v>
      </c>
      <c r="C99" s="106">
        <v>6282.3</v>
      </c>
      <c r="D99" s="66"/>
      <c r="E99" s="66"/>
      <c r="F99" s="66"/>
      <c r="G99" s="66"/>
      <c r="H99" s="66"/>
      <c r="I99" s="66"/>
      <c r="J99" s="66"/>
      <c r="K99" s="67"/>
      <c r="L99" s="67"/>
      <c r="M99" s="49"/>
      <c r="N99" s="49"/>
      <c r="O99" s="49"/>
      <c r="P99" s="49"/>
    </row>
    <row r="100" spans="1:16" s="7" customFormat="1" ht="30" x14ac:dyDescent="0.25">
      <c r="A100" s="65" t="s">
        <v>76</v>
      </c>
      <c r="B100" s="12" t="s">
        <v>75</v>
      </c>
      <c r="C100" s="106">
        <v>70264</v>
      </c>
      <c r="D100" s="66"/>
      <c r="E100" s="66"/>
      <c r="F100" s="66"/>
      <c r="G100" s="66"/>
      <c r="H100" s="66"/>
      <c r="I100" s="66"/>
      <c r="J100" s="66"/>
      <c r="K100" s="67"/>
      <c r="L100" s="67"/>
      <c r="M100" s="49"/>
      <c r="N100" s="49"/>
      <c r="O100" s="49"/>
      <c r="P100" s="49"/>
    </row>
    <row r="101" spans="1:16" s="14" customFormat="1" ht="60" x14ac:dyDescent="0.25">
      <c r="A101" s="65" t="s">
        <v>74</v>
      </c>
      <c r="B101" s="12" t="s">
        <v>73</v>
      </c>
      <c r="C101" s="106">
        <v>3713020</v>
      </c>
      <c r="D101" s="73"/>
      <c r="E101" s="73"/>
      <c r="F101" s="73"/>
      <c r="G101" s="73"/>
      <c r="H101" s="73"/>
      <c r="I101" s="73"/>
      <c r="J101" s="73"/>
      <c r="K101" s="74"/>
      <c r="L101" s="74"/>
      <c r="M101" s="50"/>
      <c r="N101" s="50"/>
      <c r="O101" s="50"/>
      <c r="P101" s="50"/>
    </row>
    <row r="102" spans="1:16" s="7" customFormat="1" ht="60" x14ac:dyDescent="0.25">
      <c r="A102" s="65" t="s">
        <v>72</v>
      </c>
      <c r="B102" s="12" t="s">
        <v>71</v>
      </c>
      <c r="C102" s="106">
        <v>5076.7</v>
      </c>
      <c r="D102" s="66"/>
      <c r="E102" s="66"/>
      <c r="F102" s="66"/>
      <c r="G102" s="66"/>
      <c r="H102" s="66"/>
      <c r="I102" s="66"/>
      <c r="J102" s="66"/>
      <c r="K102" s="67"/>
      <c r="L102" s="67"/>
      <c r="M102" s="49"/>
      <c r="N102" s="49"/>
      <c r="O102" s="49"/>
      <c r="P102" s="49"/>
    </row>
    <row r="103" spans="1:16" s="7" customFormat="1" ht="30" x14ac:dyDescent="0.25">
      <c r="A103" s="65" t="s">
        <v>70</v>
      </c>
      <c r="B103" s="12" t="s">
        <v>69</v>
      </c>
      <c r="C103" s="106">
        <v>174891</v>
      </c>
      <c r="D103" s="66"/>
      <c r="E103" s="66"/>
      <c r="F103" s="66"/>
      <c r="G103" s="66"/>
      <c r="H103" s="66"/>
      <c r="I103" s="66"/>
      <c r="J103" s="66"/>
      <c r="K103" s="67"/>
      <c r="L103" s="67"/>
      <c r="M103" s="49"/>
      <c r="N103" s="49"/>
      <c r="O103" s="49"/>
      <c r="P103" s="49"/>
    </row>
    <row r="104" spans="1:16" s="7" customFormat="1" ht="45" x14ac:dyDescent="0.25">
      <c r="A104" s="65" t="s">
        <v>68</v>
      </c>
      <c r="B104" s="12" t="s">
        <v>67</v>
      </c>
      <c r="C104" s="106">
        <v>70237.7</v>
      </c>
      <c r="D104" s="66"/>
      <c r="E104" s="66"/>
      <c r="F104" s="66"/>
      <c r="G104" s="66"/>
      <c r="H104" s="66"/>
      <c r="I104" s="66"/>
      <c r="J104" s="66"/>
      <c r="K104" s="67"/>
      <c r="L104" s="67"/>
      <c r="M104" s="49"/>
      <c r="N104" s="49"/>
      <c r="O104" s="49"/>
      <c r="P104" s="49"/>
    </row>
    <row r="105" spans="1:16" s="7" customFormat="1" ht="45" x14ac:dyDescent="0.25">
      <c r="A105" s="65" t="s">
        <v>66</v>
      </c>
      <c r="B105" s="12" t="s">
        <v>65</v>
      </c>
      <c r="C105" s="106">
        <v>90530.8</v>
      </c>
      <c r="D105" s="66"/>
      <c r="E105" s="66"/>
      <c r="F105" s="66"/>
      <c r="G105" s="66"/>
      <c r="H105" s="66"/>
      <c r="I105" s="66"/>
      <c r="J105" s="66"/>
      <c r="K105" s="67"/>
      <c r="L105" s="67"/>
      <c r="M105" s="49"/>
      <c r="N105" s="49"/>
      <c r="O105" s="49"/>
      <c r="P105" s="49"/>
    </row>
    <row r="106" spans="1:16" s="7" customFormat="1" ht="45" x14ac:dyDescent="0.25">
      <c r="A106" s="65" t="s">
        <v>64</v>
      </c>
      <c r="B106" s="12" t="s">
        <v>63</v>
      </c>
      <c r="C106" s="106">
        <v>1823.4</v>
      </c>
      <c r="D106" s="66"/>
      <c r="E106" s="66"/>
      <c r="F106" s="66"/>
      <c r="G106" s="66"/>
      <c r="H106" s="66"/>
      <c r="I106" s="66"/>
      <c r="J106" s="66"/>
      <c r="K106" s="67"/>
      <c r="L106" s="67"/>
      <c r="M106" s="49"/>
      <c r="N106" s="49"/>
      <c r="O106" s="49"/>
      <c r="P106" s="49"/>
    </row>
    <row r="107" spans="1:16" s="7" customFormat="1" ht="45" x14ac:dyDescent="0.25">
      <c r="A107" s="65" t="s">
        <v>62</v>
      </c>
      <c r="B107" s="12" t="s">
        <v>61</v>
      </c>
      <c r="C107" s="106">
        <v>9238.1</v>
      </c>
      <c r="D107" s="66"/>
      <c r="E107" s="66"/>
      <c r="F107" s="66"/>
      <c r="G107" s="66"/>
      <c r="H107" s="66"/>
      <c r="I107" s="66"/>
      <c r="J107" s="66"/>
      <c r="K107" s="67"/>
      <c r="L107" s="67"/>
      <c r="M107" s="49"/>
      <c r="N107" s="49"/>
      <c r="O107" s="49"/>
      <c r="P107" s="49"/>
    </row>
    <row r="108" spans="1:16" s="7" customFormat="1" ht="45" x14ac:dyDescent="0.25">
      <c r="A108" s="65" t="s">
        <v>60</v>
      </c>
      <c r="B108" s="12" t="s">
        <v>59</v>
      </c>
      <c r="C108" s="106">
        <v>6198.5</v>
      </c>
      <c r="D108" s="66"/>
      <c r="E108" s="66"/>
      <c r="F108" s="66"/>
      <c r="G108" s="66"/>
      <c r="H108" s="66"/>
      <c r="I108" s="66"/>
      <c r="J108" s="66"/>
      <c r="K108" s="67"/>
      <c r="L108" s="67"/>
      <c r="M108" s="49"/>
      <c r="N108" s="49"/>
      <c r="O108" s="49"/>
      <c r="P108" s="49"/>
    </row>
    <row r="109" spans="1:16" s="7" customFormat="1" ht="30" x14ac:dyDescent="0.25">
      <c r="A109" s="63" t="s">
        <v>58</v>
      </c>
      <c r="B109" s="13" t="s">
        <v>57</v>
      </c>
      <c r="C109" s="106">
        <v>41756.300000000003</v>
      </c>
      <c r="D109" s="66"/>
      <c r="E109" s="66"/>
      <c r="F109" s="66"/>
      <c r="G109" s="66"/>
      <c r="H109" s="66"/>
      <c r="I109" s="66"/>
      <c r="J109" s="66"/>
      <c r="K109" s="67"/>
      <c r="L109" s="67"/>
      <c r="M109" s="49"/>
      <c r="N109" s="49"/>
      <c r="O109" s="49"/>
      <c r="P109" s="49"/>
    </row>
    <row r="110" spans="1:16" s="7" customFormat="1" ht="30" x14ac:dyDescent="0.25">
      <c r="A110" s="63" t="s">
        <v>56</v>
      </c>
      <c r="B110" s="13" t="s">
        <v>55</v>
      </c>
      <c r="C110" s="106">
        <v>234698.8</v>
      </c>
      <c r="D110" s="66"/>
      <c r="E110" s="66"/>
      <c r="F110" s="66"/>
      <c r="G110" s="66"/>
      <c r="H110" s="66"/>
      <c r="I110" s="66"/>
      <c r="J110" s="66"/>
      <c r="K110" s="67"/>
      <c r="L110" s="67"/>
      <c r="M110" s="49"/>
      <c r="N110" s="49"/>
      <c r="O110" s="49"/>
      <c r="P110" s="49"/>
    </row>
    <row r="111" spans="1:16" s="10" customFormat="1" ht="75" x14ac:dyDescent="0.25">
      <c r="A111" s="65" t="s">
        <v>54</v>
      </c>
      <c r="B111" s="12" t="s">
        <v>53</v>
      </c>
      <c r="C111" s="106">
        <v>530952.5</v>
      </c>
      <c r="D111" s="66"/>
      <c r="E111" s="66"/>
      <c r="F111" s="66"/>
      <c r="G111" s="66"/>
      <c r="H111" s="66"/>
      <c r="I111" s="66"/>
      <c r="J111" s="66"/>
      <c r="K111" s="67"/>
      <c r="L111" s="67"/>
      <c r="M111" s="47"/>
      <c r="N111" s="47"/>
      <c r="O111" s="47"/>
      <c r="P111" s="47"/>
    </row>
    <row r="112" spans="1:16" s="14" customFormat="1" ht="45" x14ac:dyDescent="0.25">
      <c r="A112" s="63" t="s">
        <v>52</v>
      </c>
      <c r="B112" s="13" t="s">
        <v>51</v>
      </c>
      <c r="C112" s="106">
        <v>188100</v>
      </c>
      <c r="D112" s="73"/>
      <c r="E112" s="73"/>
      <c r="F112" s="73"/>
      <c r="G112" s="73"/>
      <c r="H112" s="73"/>
      <c r="I112" s="73"/>
      <c r="J112" s="73"/>
      <c r="K112" s="74"/>
      <c r="L112" s="74"/>
      <c r="M112" s="50"/>
      <c r="N112" s="50"/>
      <c r="O112" s="50"/>
      <c r="P112" s="50"/>
    </row>
    <row r="113" spans="1:22" s="7" customFormat="1" ht="60" x14ac:dyDescent="0.25">
      <c r="A113" s="65" t="s">
        <v>50</v>
      </c>
      <c r="B113" s="12" t="s">
        <v>49</v>
      </c>
      <c r="C113" s="106">
        <v>22278.6</v>
      </c>
      <c r="D113" s="66"/>
      <c r="E113" s="66"/>
      <c r="F113" s="66"/>
      <c r="G113" s="66"/>
      <c r="H113" s="66"/>
      <c r="I113" s="66"/>
      <c r="J113" s="66"/>
      <c r="K113" s="67"/>
      <c r="L113" s="67"/>
      <c r="M113" s="47"/>
      <c r="N113" s="47"/>
      <c r="O113" s="47"/>
      <c r="P113" s="47"/>
      <c r="Q113" s="10"/>
      <c r="R113" s="10"/>
      <c r="S113" s="10"/>
      <c r="T113" s="10"/>
      <c r="U113" s="10"/>
      <c r="V113" s="10"/>
    </row>
    <row r="114" spans="1:22" s="10" customFormat="1" ht="45" x14ac:dyDescent="0.25">
      <c r="A114" s="63" t="s">
        <v>48</v>
      </c>
      <c r="B114" s="12" t="s">
        <v>47</v>
      </c>
      <c r="C114" s="106">
        <v>7745.3</v>
      </c>
      <c r="D114" s="66"/>
      <c r="E114" s="66"/>
      <c r="F114" s="66"/>
      <c r="G114" s="66"/>
      <c r="H114" s="66"/>
      <c r="I114" s="66"/>
      <c r="J114" s="66"/>
      <c r="K114" s="67"/>
      <c r="L114" s="67"/>
      <c r="M114" s="47"/>
      <c r="N114" s="47"/>
      <c r="O114" s="47"/>
      <c r="P114" s="47"/>
    </row>
    <row r="115" spans="1:22" s="10" customFormat="1" ht="30" x14ac:dyDescent="0.25">
      <c r="A115" s="65" t="s">
        <v>266</v>
      </c>
      <c r="B115" s="12" t="s">
        <v>294</v>
      </c>
      <c r="C115" s="106">
        <v>489710.3</v>
      </c>
      <c r="D115" s="66"/>
      <c r="E115" s="66"/>
      <c r="F115" s="66"/>
      <c r="G115" s="66"/>
      <c r="H115" s="66"/>
      <c r="I115" s="66"/>
      <c r="J115" s="66"/>
      <c r="K115" s="67"/>
      <c r="L115" s="67"/>
      <c r="M115" s="47"/>
      <c r="N115" s="47"/>
      <c r="O115" s="47"/>
      <c r="P115" s="47"/>
    </row>
    <row r="116" spans="1:22" s="10" customFormat="1" ht="60" x14ac:dyDescent="0.25">
      <c r="A116" s="65" t="s">
        <v>267</v>
      </c>
      <c r="B116" s="12" t="s">
        <v>295</v>
      </c>
      <c r="C116" s="106">
        <v>35207.599999999999</v>
      </c>
      <c r="D116" s="66"/>
      <c r="E116" s="66"/>
      <c r="F116" s="66"/>
      <c r="G116" s="66"/>
      <c r="H116" s="66"/>
      <c r="I116" s="66"/>
      <c r="J116" s="66"/>
      <c r="K116" s="67"/>
      <c r="L116" s="67"/>
      <c r="M116" s="47"/>
      <c r="N116" s="47"/>
      <c r="O116" s="47"/>
      <c r="P116" s="47"/>
    </row>
    <row r="117" spans="1:22" s="10" customFormat="1" ht="75" x14ac:dyDescent="0.25">
      <c r="A117" s="65" t="s">
        <v>269</v>
      </c>
      <c r="B117" s="12" t="s">
        <v>297</v>
      </c>
      <c r="C117" s="106">
        <v>16242.5</v>
      </c>
      <c r="D117" s="66"/>
      <c r="E117" s="66"/>
      <c r="F117" s="66"/>
      <c r="G117" s="66"/>
      <c r="H117" s="66"/>
      <c r="I117" s="66"/>
      <c r="J117" s="66"/>
      <c r="K117" s="67"/>
      <c r="L117" s="67"/>
      <c r="M117" s="47"/>
      <c r="N117" s="47"/>
      <c r="O117" s="47"/>
      <c r="P117" s="47"/>
    </row>
    <row r="118" spans="1:22" s="10" customFormat="1" ht="60" x14ac:dyDescent="0.25">
      <c r="A118" s="65" t="s">
        <v>303</v>
      </c>
      <c r="B118" s="12" t="s">
        <v>304</v>
      </c>
      <c r="C118" s="106">
        <v>400000</v>
      </c>
      <c r="D118" s="66"/>
      <c r="E118" s="66"/>
      <c r="F118" s="66"/>
      <c r="G118" s="66"/>
      <c r="H118" s="66"/>
      <c r="I118" s="66"/>
      <c r="J118" s="66"/>
      <c r="K118" s="67"/>
      <c r="L118" s="67"/>
      <c r="M118" s="47"/>
      <c r="N118" s="47"/>
      <c r="O118" s="47"/>
      <c r="P118" s="47"/>
    </row>
    <row r="119" spans="1:22" s="10" customFormat="1" ht="30" x14ac:dyDescent="0.25">
      <c r="A119" s="64" t="s">
        <v>46</v>
      </c>
      <c r="B119" s="11" t="s">
        <v>45</v>
      </c>
      <c r="C119" s="107">
        <f>SUM(C120:C132)</f>
        <v>735081.89999999991</v>
      </c>
      <c r="D119" s="66">
        <v>735081.9</v>
      </c>
      <c r="E119" s="66">
        <f>+D119-C119</f>
        <v>0</v>
      </c>
      <c r="F119" s="66"/>
      <c r="G119" s="66"/>
      <c r="H119" s="66"/>
      <c r="I119" s="66"/>
      <c r="J119" s="66"/>
      <c r="K119" s="67"/>
      <c r="L119" s="67"/>
      <c r="M119" s="47"/>
      <c r="N119" s="47"/>
      <c r="O119" s="47"/>
      <c r="P119" s="47"/>
    </row>
    <row r="120" spans="1:22" s="10" customFormat="1" ht="45" x14ac:dyDescent="0.25">
      <c r="A120" s="63" t="s">
        <v>44</v>
      </c>
      <c r="B120" s="8" t="s">
        <v>43</v>
      </c>
      <c r="C120" s="106">
        <v>26547.5</v>
      </c>
      <c r="D120" s="66"/>
      <c r="E120" s="66"/>
      <c r="F120" s="66"/>
      <c r="G120" s="66"/>
      <c r="H120" s="66"/>
      <c r="I120" s="66"/>
      <c r="J120" s="66"/>
      <c r="K120" s="67"/>
      <c r="L120" s="67"/>
      <c r="M120" s="47"/>
      <c r="N120" s="47"/>
      <c r="O120" s="47"/>
      <c r="P120" s="47"/>
    </row>
    <row r="121" spans="1:22" s="10" customFormat="1" ht="60" x14ac:dyDescent="0.25">
      <c r="A121" s="63" t="s">
        <v>42</v>
      </c>
      <c r="B121" s="8" t="s">
        <v>41</v>
      </c>
      <c r="C121" s="106">
        <v>630.1</v>
      </c>
      <c r="D121" s="66"/>
      <c r="E121" s="66"/>
      <c r="F121" s="66"/>
      <c r="G121" s="66"/>
      <c r="H121" s="66"/>
      <c r="I121" s="66"/>
      <c r="J121" s="66"/>
      <c r="K121" s="67"/>
      <c r="L121" s="67"/>
      <c r="M121" s="47"/>
      <c r="N121" s="47"/>
      <c r="O121" s="47"/>
      <c r="P121" s="47"/>
    </row>
    <row r="122" spans="1:22" s="10" customFormat="1" ht="30" x14ac:dyDescent="0.25">
      <c r="A122" s="63" t="s">
        <v>40</v>
      </c>
      <c r="B122" s="8" t="s">
        <v>39</v>
      </c>
      <c r="C122" s="106">
        <v>9879.2999999999993</v>
      </c>
      <c r="D122" s="58"/>
      <c r="E122" s="58"/>
      <c r="F122" s="58"/>
      <c r="G122" s="58"/>
      <c r="H122" s="58"/>
      <c r="I122" s="58"/>
      <c r="J122" s="58"/>
      <c r="K122" s="47"/>
      <c r="L122" s="47"/>
      <c r="M122" s="47"/>
      <c r="N122" s="47"/>
      <c r="O122" s="47"/>
      <c r="P122" s="47"/>
    </row>
    <row r="123" spans="1:22" s="10" customFormat="1" ht="30" x14ac:dyDescent="0.25">
      <c r="A123" s="63" t="s">
        <v>38</v>
      </c>
      <c r="B123" s="8" t="s">
        <v>37</v>
      </c>
      <c r="C123" s="106"/>
      <c r="D123" s="66"/>
      <c r="E123" s="66"/>
      <c r="F123" s="66"/>
      <c r="G123" s="66"/>
      <c r="H123" s="66"/>
      <c r="I123" s="66"/>
      <c r="J123" s="66"/>
      <c r="K123" s="67"/>
      <c r="L123" s="67"/>
      <c r="M123" s="47"/>
      <c r="N123" s="47"/>
      <c r="O123" s="47"/>
      <c r="P123" s="47"/>
    </row>
    <row r="124" spans="1:22" s="10" customFormat="1" ht="60" x14ac:dyDescent="0.25">
      <c r="A124" s="63" t="s">
        <v>36</v>
      </c>
      <c r="B124" s="8" t="s">
        <v>35</v>
      </c>
      <c r="C124" s="106">
        <v>16589.900000000001</v>
      </c>
      <c r="D124" s="66"/>
      <c r="E124" s="66"/>
      <c r="F124" s="66"/>
      <c r="G124" s="66"/>
      <c r="H124" s="66"/>
      <c r="I124" s="66"/>
      <c r="J124" s="66"/>
      <c r="K124" s="67"/>
      <c r="L124" s="67"/>
      <c r="M124" s="47"/>
      <c r="N124" s="47"/>
      <c r="O124" s="47"/>
      <c r="P124" s="47"/>
    </row>
    <row r="125" spans="1:22" s="10" customFormat="1" ht="75" x14ac:dyDescent="0.25">
      <c r="A125" s="63" t="s">
        <v>34</v>
      </c>
      <c r="B125" s="8" t="s">
        <v>33</v>
      </c>
      <c r="C125" s="106">
        <v>104062.5</v>
      </c>
      <c r="D125" s="58"/>
      <c r="E125" s="58"/>
      <c r="F125" s="58"/>
      <c r="G125" s="58"/>
      <c r="H125" s="58"/>
      <c r="I125" s="58"/>
      <c r="J125" s="58"/>
      <c r="K125" s="47"/>
      <c r="L125" s="47"/>
      <c r="M125" s="47"/>
      <c r="N125" s="47"/>
      <c r="O125" s="47"/>
      <c r="P125" s="47"/>
    </row>
    <row r="126" spans="1:22" s="7" customFormat="1" ht="60" x14ac:dyDescent="0.25">
      <c r="A126" s="63" t="s">
        <v>32</v>
      </c>
      <c r="B126" s="8" t="s">
        <v>31</v>
      </c>
      <c r="C126" s="106">
        <v>80938.399999999994</v>
      </c>
      <c r="D126" s="59"/>
      <c r="E126" s="59"/>
      <c r="F126" s="59"/>
      <c r="G126" s="59"/>
      <c r="H126" s="59"/>
      <c r="I126" s="59"/>
      <c r="J126" s="59"/>
      <c r="K126" s="49"/>
      <c r="L126" s="49"/>
      <c r="M126" s="49"/>
      <c r="N126" s="49"/>
      <c r="O126" s="49"/>
      <c r="P126" s="49"/>
    </row>
    <row r="127" spans="1:22" s="7" customFormat="1" ht="90" x14ac:dyDescent="0.25">
      <c r="A127" s="63" t="s">
        <v>30</v>
      </c>
      <c r="B127" s="8" t="s">
        <v>29</v>
      </c>
      <c r="C127" s="106">
        <v>119.4</v>
      </c>
      <c r="D127" s="59"/>
      <c r="E127" s="59"/>
      <c r="F127" s="59"/>
      <c r="G127" s="59"/>
      <c r="H127" s="59"/>
      <c r="I127" s="59"/>
      <c r="J127" s="59"/>
      <c r="K127" s="49"/>
      <c r="L127" s="49"/>
      <c r="M127" s="49"/>
      <c r="N127" s="49"/>
      <c r="O127" s="49"/>
      <c r="P127" s="49"/>
    </row>
    <row r="128" spans="1:22" s="7" customFormat="1" ht="30" x14ac:dyDescent="0.25">
      <c r="A128" s="63" t="s">
        <v>28</v>
      </c>
      <c r="B128" s="8" t="s">
        <v>27</v>
      </c>
      <c r="C128" s="106">
        <v>135236.4</v>
      </c>
      <c r="D128" s="59"/>
      <c r="E128" s="59"/>
      <c r="F128" s="59"/>
      <c r="G128" s="59"/>
      <c r="H128" s="59"/>
      <c r="I128" s="59"/>
      <c r="J128" s="59"/>
      <c r="K128" s="49"/>
      <c r="L128" s="49"/>
      <c r="M128" s="49"/>
      <c r="N128" s="49"/>
      <c r="O128" s="49"/>
      <c r="P128" s="49"/>
    </row>
    <row r="129" spans="1:16" s="7" customFormat="1" ht="60" x14ac:dyDescent="0.25">
      <c r="A129" s="63" t="s">
        <v>26</v>
      </c>
      <c r="B129" s="8" t="s">
        <v>25</v>
      </c>
      <c r="C129" s="106">
        <v>272085.59999999998</v>
      </c>
      <c r="D129" s="59"/>
      <c r="E129" s="59"/>
      <c r="F129" s="59"/>
      <c r="G129" s="59"/>
      <c r="H129" s="59"/>
      <c r="I129" s="59"/>
      <c r="J129" s="59"/>
      <c r="K129" s="49"/>
      <c r="L129" s="49"/>
      <c r="M129" s="49"/>
      <c r="N129" s="49"/>
      <c r="O129" s="49"/>
      <c r="P129" s="49"/>
    </row>
    <row r="130" spans="1:16" s="7" customFormat="1" ht="30" x14ac:dyDescent="0.25">
      <c r="A130" s="63" t="s">
        <v>270</v>
      </c>
      <c r="B130" s="8" t="s">
        <v>298</v>
      </c>
      <c r="C130" s="106">
        <v>82.2</v>
      </c>
      <c r="D130" s="59"/>
      <c r="E130" s="59"/>
      <c r="F130" s="59"/>
      <c r="G130" s="59"/>
      <c r="H130" s="59"/>
      <c r="I130" s="59"/>
      <c r="J130" s="59"/>
      <c r="K130" s="49"/>
      <c r="L130" s="49"/>
      <c r="M130" s="49"/>
      <c r="N130" s="49"/>
      <c r="O130" s="49"/>
      <c r="P130" s="49"/>
    </row>
    <row r="131" spans="1:16" s="7" customFormat="1" ht="75" x14ac:dyDescent="0.25">
      <c r="A131" s="63" t="s">
        <v>24</v>
      </c>
      <c r="B131" s="8" t="s">
        <v>23</v>
      </c>
      <c r="C131" s="106">
        <v>27636.400000000001</v>
      </c>
      <c r="D131" s="59"/>
      <c r="E131" s="59"/>
      <c r="F131" s="59"/>
      <c r="G131" s="59"/>
      <c r="H131" s="59"/>
      <c r="I131" s="59"/>
      <c r="J131" s="59"/>
      <c r="K131" s="49"/>
      <c r="L131" s="49"/>
      <c r="M131" s="49"/>
      <c r="N131" s="49"/>
      <c r="O131" s="49"/>
      <c r="P131" s="49"/>
    </row>
    <row r="132" spans="1:16" s="7" customFormat="1" ht="30" x14ac:dyDescent="0.25">
      <c r="A132" s="63" t="s">
        <v>22</v>
      </c>
      <c r="B132" s="8" t="s">
        <v>21</v>
      </c>
      <c r="C132" s="106">
        <v>61274.2</v>
      </c>
      <c r="D132" s="59"/>
      <c r="E132" s="59"/>
      <c r="F132" s="59"/>
      <c r="G132" s="59"/>
      <c r="H132" s="59"/>
      <c r="I132" s="59"/>
      <c r="J132" s="59"/>
      <c r="K132" s="49"/>
      <c r="L132" s="49"/>
      <c r="M132" s="49"/>
      <c r="N132" s="49"/>
      <c r="O132" s="49"/>
      <c r="P132" s="49"/>
    </row>
    <row r="133" spans="1:16" s="7" customFormat="1" x14ac:dyDescent="0.25">
      <c r="A133" s="64" t="s">
        <v>20</v>
      </c>
      <c r="B133" s="9" t="s">
        <v>19</v>
      </c>
      <c r="C133" s="107">
        <f>SUM(C134:C148)</f>
        <v>5769136.1000000006</v>
      </c>
      <c r="D133" s="59">
        <v>5766352.7999999998</v>
      </c>
      <c r="E133" s="59">
        <f>+D133-C133</f>
        <v>-2783.3000000007451</v>
      </c>
      <c r="F133" s="59"/>
      <c r="G133" s="59"/>
      <c r="H133" s="59"/>
      <c r="I133" s="59"/>
      <c r="J133" s="59"/>
      <c r="K133" s="49"/>
      <c r="L133" s="49"/>
      <c r="M133" s="49"/>
      <c r="N133" s="49"/>
      <c r="O133" s="49"/>
      <c r="P133" s="49"/>
    </row>
    <row r="134" spans="1:16" s="10" customFormat="1" ht="45" x14ac:dyDescent="0.25">
      <c r="A134" s="63" t="s">
        <v>307</v>
      </c>
      <c r="B134" s="52" t="s">
        <v>305</v>
      </c>
      <c r="C134" s="106">
        <v>13502</v>
      </c>
      <c r="D134" s="58">
        <v>21399.699999999997</v>
      </c>
      <c r="E134" s="58"/>
      <c r="F134" s="58"/>
      <c r="G134" s="58"/>
      <c r="H134" s="58"/>
      <c r="I134" s="58"/>
      <c r="J134" s="58"/>
      <c r="K134" s="47"/>
      <c r="L134" s="47"/>
      <c r="M134" s="47"/>
      <c r="N134" s="47"/>
      <c r="O134" s="47"/>
      <c r="P134" s="47"/>
    </row>
    <row r="135" spans="1:16" s="10" customFormat="1" ht="60" x14ac:dyDescent="0.25">
      <c r="A135" s="63" t="s">
        <v>308</v>
      </c>
      <c r="B135" s="52" t="s">
        <v>306</v>
      </c>
      <c r="C135" s="106">
        <v>10681</v>
      </c>
      <c r="D135" s="58">
        <f>C135+C134</f>
        <v>24183</v>
      </c>
      <c r="E135" s="58"/>
      <c r="F135" s="58"/>
      <c r="G135" s="58"/>
      <c r="H135" s="58"/>
      <c r="I135" s="58"/>
      <c r="J135" s="58"/>
      <c r="K135" s="47"/>
      <c r="L135" s="47"/>
      <c r="M135" s="47"/>
      <c r="N135" s="47"/>
      <c r="O135" s="47"/>
      <c r="P135" s="47"/>
    </row>
    <row r="136" spans="1:16" s="7" customFormat="1" ht="45" x14ac:dyDescent="0.25">
      <c r="A136" s="63" t="s">
        <v>18</v>
      </c>
      <c r="B136" s="8" t="s">
        <v>17</v>
      </c>
      <c r="C136" s="106">
        <v>53278.8</v>
      </c>
      <c r="D136" s="59">
        <f>D135-D134</f>
        <v>2783.3000000000029</v>
      </c>
      <c r="E136" s="59"/>
      <c r="F136" s="59"/>
      <c r="G136" s="59"/>
      <c r="H136" s="59"/>
      <c r="I136" s="59"/>
      <c r="J136" s="59"/>
      <c r="K136" s="49"/>
      <c r="L136" s="49"/>
      <c r="M136" s="49"/>
      <c r="N136" s="49"/>
      <c r="O136" s="49"/>
      <c r="P136" s="49"/>
    </row>
    <row r="137" spans="1:16" s="6" customFormat="1" ht="60" x14ac:dyDescent="0.2">
      <c r="A137" s="65" t="s">
        <v>16</v>
      </c>
      <c r="B137" s="5" t="s">
        <v>15</v>
      </c>
      <c r="C137" s="106">
        <v>12603</v>
      </c>
      <c r="D137" s="60"/>
      <c r="E137" s="60"/>
      <c r="F137" s="60"/>
      <c r="G137" s="60"/>
      <c r="H137" s="60"/>
      <c r="I137" s="60"/>
      <c r="J137" s="60"/>
      <c r="K137" s="51"/>
      <c r="L137" s="51"/>
      <c r="M137" s="51"/>
      <c r="N137" s="51"/>
      <c r="O137" s="51"/>
      <c r="P137" s="51"/>
    </row>
    <row r="138" spans="1:16" ht="45" x14ac:dyDescent="0.25">
      <c r="A138" s="65" t="s">
        <v>14</v>
      </c>
      <c r="B138" s="5" t="s">
        <v>13</v>
      </c>
      <c r="C138" s="106">
        <v>23449.8</v>
      </c>
    </row>
    <row r="139" spans="1:16" ht="180" x14ac:dyDescent="0.25">
      <c r="A139" s="65" t="s">
        <v>12</v>
      </c>
      <c r="B139" s="5" t="s">
        <v>11</v>
      </c>
      <c r="C139" s="106">
        <v>622.70000000000005</v>
      </c>
    </row>
    <row r="140" spans="1:16" ht="60" x14ac:dyDescent="0.25">
      <c r="A140" s="65" t="s">
        <v>271</v>
      </c>
      <c r="B140" s="5" t="s">
        <v>300</v>
      </c>
      <c r="C140" s="106">
        <v>8815.1</v>
      </c>
    </row>
    <row r="141" spans="1:16" ht="60" x14ac:dyDescent="0.25">
      <c r="A141" s="65" t="s">
        <v>272</v>
      </c>
      <c r="B141" s="5" t="s">
        <v>301</v>
      </c>
      <c r="C141" s="106">
        <v>29671.4</v>
      </c>
    </row>
    <row r="142" spans="1:16" ht="60" x14ac:dyDescent="0.25">
      <c r="A142" s="65" t="s">
        <v>10</v>
      </c>
      <c r="B142" s="5" t="s">
        <v>9</v>
      </c>
      <c r="C142" s="106">
        <v>541696.9</v>
      </c>
    </row>
    <row r="143" spans="1:16" ht="60" x14ac:dyDescent="0.25">
      <c r="A143" s="65" t="s">
        <v>8</v>
      </c>
      <c r="B143" s="5" t="s">
        <v>7</v>
      </c>
      <c r="C143" s="106">
        <v>1000000</v>
      </c>
    </row>
    <row r="144" spans="1:16" ht="135" x14ac:dyDescent="0.25">
      <c r="A144" s="65" t="s">
        <v>274</v>
      </c>
      <c r="B144" s="5" t="s">
        <v>299</v>
      </c>
      <c r="C144" s="106">
        <v>53998.1</v>
      </c>
    </row>
    <row r="145" spans="1:3" ht="75" x14ac:dyDescent="0.25">
      <c r="A145" s="65" t="s">
        <v>273</v>
      </c>
      <c r="B145" s="5" t="s">
        <v>302</v>
      </c>
      <c r="C145" s="106">
        <v>791.3</v>
      </c>
    </row>
    <row r="146" spans="1:3" ht="45" x14ac:dyDescent="0.25">
      <c r="A146" s="65" t="s">
        <v>6</v>
      </c>
      <c r="B146" s="5" t="s">
        <v>5</v>
      </c>
      <c r="C146" s="106">
        <v>20000</v>
      </c>
    </row>
    <row r="147" spans="1:3" ht="75" x14ac:dyDescent="0.25">
      <c r="A147" s="65" t="s">
        <v>4</v>
      </c>
      <c r="B147" s="5" t="s">
        <v>3</v>
      </c>
      <c r="C147" s="106">
        <v>26</v>
      </c>
    </row>
    <row r="148" spans="1:3" ht="45" x14ac:dyDescent="0.25">
      <c r="A148" s="65" t="s">
        <v>2</v>
      </c>
      <c r="B148" s="5" t="s">
        <v>1</v>
      </c>
      <c r="C148" s="106">
        <v>4000000</v>
      </c>
    </row>
    <row r="149" spans="1:3" ht="28.5" x14ac:dyDescent="0.25">
      <c r="A149" s="75" t="s">
        <v>275</v>
      </c>
      <c r="B149" s="40" t="s">
        <v>276</v>
      </c>
      <c r="C149" s="105">
        <f>C150</f>
        <v>11798.599999999999</v>
      </c>
    </row>
    <row r="150" spans="1:3" ht="30" x14ac:dyDescent="0.25">
      <c r="A150" s="76" t="s">
        <v>277</v>
      </c>
      <c r="B150" s="38" t="s">
        <v>278</v>
      </c>
      <c r="C150" s="106">
        <f>4703.9+7094.7</f>
        <v>11798.599999999999</v>
      </c>
    </row>
    <row r="151" spans="1:3" x14ac:dyDescent="0.25">
      <c r="A151" s="4"/>
      <c r="B151" s="3" t="s">
        <v>0</v>
      </c>
      <c r="C151" s="105">
        <f>C13+C53</f>
        <v>54720747.300000004</v>
      </c>
    </row>
    <row r="152" spans="1:3" x14ac:dyDescent="0.25">
      <c r="B152" s="2"/>
    </row>
    <row r="153" spans="1:3" x14ac:dyDescent="0.25">
      <c r="B153" s="2"/>
    </row>
    <row r="154" spans="1:3" x14ac:dyDescent="0.25">
      <c r="B154" s="2"/>
    </row>
    <row r="155" spans="1:3" x14ac:dyDescent="0.25">
      <c r="B155" s="2"/>
    </row>
    <row r="156" spans="1:3" x14ac:dyDescent="0.25">
      <c r="B156" s="2"/>
    </row>
    <row r="157" spans="1:3" x14ac:dyDescent="0.25">
      <c r="B157" s="2"/>
    </row>
    <row r="158" spans="1:3" x14ac:dyDescent="0.25">
      <c r="B158" s="2"/>
    </row>
    <row r="159" spans="1:3" x14ac:dyDescent="0.25">
      <c r="B159" s="2"/>
    </row>
    <row r="160" spans="1:3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</sheetData>
  <mergeCells count="6">
    <mergeCell ref="A8:C8"/>
    <mergeCell ref="B1:C1"/>
    <mergeCell ref="B2:C2"/>
    <mergeCell ref="B3:C3"/>
    <mergeCell ref="B4:C4"/>
    <mergeCell ref="A7:C7"/>
  </mergeCells>
  <pageMargins left="0.51181102362204722" right="0.15748031496062992" top="0.43307086614173229" bottom="0.47244094488188981" header="0.15748031496062992" footer="0.15748031496062992"/>
  <pageSetup paperSize="9" scale="75" fitToHeight="4" orientation="portrait" useFirstPageNumber="1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43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24.42578125" style="117" customWidth="1"/>
    <col min="2" max="2" width="67.140625" style="1" customWidth="1"/>
    <col min="3" max="3" width="17.140625" style="27" customWidth="1"/>
    <col min="4" max="4" width="17.85546875" style="27" customWidth="1"/>
    <col min="5" max="5" width="15.42578125" style="84" bestFit="1" customWidth="1"/>
    <col min="6" max="6" width="14.28515625" style="84" customWidth="1"/>
    <col min="7" max="7" width="15.42578125" style="84" bestFit="1" customWidth="1"/>
    <col min="8" max="8" width="14.28515625" style="84" bestFit="1" customWidth="1"/>
    <col min="9" max="16" width="9.140625" style="84"/>
    <col min="17" max="16384" width="9.140625" style="1"/>
  </cols>
  <sheetData>
    <row r="1" spans="1:7" ht="15.75" x14ac:dyDescent="0.25">
      <c r="A1" s="26"/>
      <c r="B1" s="114" t="s">
        <v>231</v>
      </c>
      <c r="C1" s="114"/>
      <c r="D1" s="114"/>
    </row>
    <row r="2" spans="1:7" ht="15.75" x14ac:dyDescent="0.25">
      <c r="A2" s="26"/>
      <c r="B2" s="114" t="s">
        <v>227</v>
      </c>
      <c r="C2" s="114"/>
      <c r="D2" s="114"/>
      <c r="E2" s="86"/>
    </row>
    <row r="3" spans="1:7" ht="15.75" x14ac:dyDescent="0.25">
      <c r="B3" s="114" t="s">
        <v>226</v>
      </c>
      <c r="C3" s="114"/>
      <c r="D3" s="114"/>
      <c r="E3" s="86"/>
    </row>
    <row r="4" spans="1:7" ht="15.75" x14ac:dyDescent="0.25">
      <c r="B4" s="114" t="s">
        <v>229</v>
      </c>
      <c r="C4" s="114"/>
      <c r="D4" s="114"/>
      <c r="E4" s="86"/>
    </row>
    <row r="5" spans="1:7" x14ac:dyDescent="0.25">
      <c r="A5" s="118"/>
      <c r="C5" s="62"/>
    </row>
    <row r="6" spans="1:7" x14ac:dyDescent="0.25">
      <c r="A6" s="118"/>
    </row>
    <row r="7" spans="1:7" x14ac:dyDescent="0.25">
      <c r="A7" s="113" t="s">
        <v>225</v>
      </c>
      <c r="B7" s="113"/>
      <c r="C7" s="113"/>
      <c r="D7" s="113"/>
    </row>
    <row r="8" spans="1:7" x14ac:dyDescent="0.25">
      <c r="A8" s="113" t="s">
        <v>232</v>
      </c>
      <c r="B8" s="113"/>
      <c r="C8" s="113"/>
      <c r="D8" s="113"/>
    </row>
    <row r="9" spans="1:7" x14ac:dyDescent="0.25">
      <c r="A9" s="109"/>
      <c r="B9" s="6"/>
      <c r="D9" s="77" t="s">
        <v>224</v>
      </c>
    </row>
    <row r="10" spans="1:7" x14ac:dyDescent="0.25">
      <c r="A10" s="115" t="s">
        <v>223</v>
      </c>
      <c r="B10" s="115" t="s">
        <v>222</v>
      </c>
      <c r="C10" s="116" t="s">
        <v>233</v>
      </c>
      <c r="D10" s="116"/>
    </row>
    <row r="11" spans="1:7" x14ac:dyDescent="0.25">
      <c r="A11" s="115"/>
      <c r="B11" s="115"/>
      <c r="C11" s="39" t="s">
        <v>234</v>
      </c>
      <c r="D11" s="39" t="s">
        <v>235</v>
      </c>
    </row>
    <row r="12" spans="1:7" x14ac:dyDescent="0.25">
      <c r="A12" s="24">
        <v>1</v>
      </c>
      <c r="B12" s="23">
        <v>2</v>
      </c>
      <c r="C12" s="28">
        <v>3</v>
      </c>
      <c r="D12" s="28">
        <v>4</v>
      </c>
    </row>
    <row r="13" spans="1:7" x14ac:dyDescent="0.25">
      <c r="A13" s="29"/>
      <c r="B13" s="30"/>
      <c r="C13" s="31"/>
      <c r="D13" s="31"/>
    </row>
    <row r="14" spans="1:7" x14ac:dyDescent="0.25">
      <c r="A14" s="89" t="s">
        <v>220</v>
      </c>
      <c r="B14" s="96" t="s">
        <v>219</v>
      </c>
      <c r="C14" s="22">
        <f>C15+C18+C33+C35+C38+C41+C42+C46+C50+C51+C52</f>
        <v>9457657</v>
      </c>
      <c r="D14" s="22">
        <f>D15+D18+D33+D35+D38+D41+D42+D46+D50+D51+D52</f>
        <v>10833527</v>
      </c>
      <c r="E14" s="78"/>
      <c r="F14" s="42"/>
      <c r="G14" s="42"/>
    </row>
    <row r="15" spans="1:7" x14ac:dyDescent="0.25">
      <c r="A15" s="89" t="s">
        <v>218</v>
      </c>
      <c r="B15" s="96" t="s">
        <v>217</v>
      </c>
      <c r="C15" s="22">
        <f>C16+C17</f>
        <v>6161660</v>
      </c>
      <c r="D15" s="22">
        <f>D16+D17</f>
        <v>6650462</v>
      </c>
      <c r="E15" s="78"/>
      <c r="F15" s="42"/>
      <c r="G15" s="42"/>
    </row>
    <row r="16" spans="1:7" x14ac:dyDescent="0.25">
      <c r="A16" s="91" t="s">
        <v>216</v>
      </c>
      <c r="B16" s="97" t="s">
        <v>215</v>
      </c>
      <c r="C16" s="21">
        <v>1511719</v>
      </c>
      <c r="D16" s="21">
        <v>1590569</v>
      </c>
      <c r="E16" s="79"/>
      <c r="F16" s="43"/>
      <c r="G16" s="43"/>
    </row>
    <row r="17" spans="1:7" x14ac:dyDescent="0.25">
      <c r="A17" s="91" t="s">
        <v>214</v>
      </c>
      <c r="B17" s="97" t="s">
        <v>213</v>
      </c>
      <c r="C17" s="21">
        <v>4649941</v>
      </c>
      <c r="D17" s="21">
        <v>5059893</v>
      </c>
      <c r="E17" s="79"/>
      <c r="F17" s="43"/>
      <c r="G17" s="43"/>
    </row>
    <row r="18" spans="1:7" ht="42.75" x14ac:dyDescent="0.25">
      <c r="A18" s="89" t="s">
        <v>212</v>
      </c>
      <c r="B18" s="96" t="s">
        <v>211</v>
      </c>
      <c r="C18" s="98">
        <f>C19+C25+C27+C29+C20+C23+C26+C28+C30+C21+C22+C24+C31+C32</f>
        <v>1596144</v>
      </c>
      <c r="D18" s="98">
        <f>D19+D25+D27+D29+D20+D23+D26+D28+D30+D21+D22+D24+D31+D32</f>
        <v>2344459</v>
      </c>
      <c r="E18" s="78"/>
      <c r="F18" s="42"/>
      <c r="G18" s="42"/>
    </row>
    <row r="19" spans="1:7" ht="135" x14ac:dyDescent="0.25">
      <c r="A19" s="91" t="s">
        <v>210</v>
      </c>
      <c r="B19" s="97" t="s">
        <v>209</v>
      </c>
      <c r="C19" s="99">
        <v>107521</v>
      </c>
      <c r="D19" s="99">
        <v>113586</v>
      </c>
      <c r="E19" s="79"/>
      <c r="F19" s="43"/>
      <c r="G19" s="43"/>
    </row>
    <row r="20" spans="1:7" ht="180" x14ac:dyDescent="0.25">
      <c r="A20" s="91" t="s">
        <v>208</v>
      </c>
      <c r="B20" s="97" t="s">
        <v>207</v>
      </c>
      <c r="C20" s="99">
        <v>23464</v>
      </c>
      <c r="D20" s="99">
        <v>24787</v>
      </c>
      <c r="E20" s="79"/>
      <c r="F20" s="43"/>
      <c r="G20" s="43"/>
    </row>
    <row r="21" spans="1:7" ht="120" x14ac:dyDescent="0.25">
      <c r="A21" s="91" t="s">
        <v>206</v>
      </c>
      <c r="B21" s="68" t="s">
        <v>205</v>
      </c>
      <c r="C21" s="99">
        <v>518</v>
      </c>
      <c r="D21" s="99">
        <v>547</v>
      </c>
      <c r="E21" s="79"/>
      <c r="F21" s="43"/>
      <c r="G21" s="43"/>
    </row>
    <row r="22" spans="1:7" ht="105" x14ac:dyDescent="0.25">
      <c r="A22" s="91" t="s">
        <v>204</v>
      </c>
      <c r="B22" s="68" t="s">
        <v>203</v>
      </c>
      <c r="C22" s="99">
        <v>3</v>
      </c>
      <c r="D22" s="99">
        <v>3</v>
      </c>
      <c r="E22" s="79"/>
      <c r="F22" s="43"/>
      <c r="G22" s="43"/>
    </row>
    <row r="23" spans="1:7" ht="60" x14ac:dyDescent="0.25">
      <c r="A23" s="91" t="s">
        <v>202</v>
      </c>
      <c r="B23" s="97" t="s">
        <v>201</v>
      </c>
      <c r="C23" s="99">
        <v>28</v>
      </c>
      <c r="D23" s="99">
        <v>31</v>
      </c>
      <c r="E23" s="79"/>
      <c r="F23" s="43"/>
      <c r="G23" s="43"/>
    </row>
    <row r="24" spans="1:7" ht="90" x14ac:dyDescent="0.25">
      <c r="A24" s="91" t="s">
        <v>200</v>
      </c>
      <c r="B24" s="68" t="s">
        <v>199</v>
      </c>
      <c r="C24" s="99">
        <v>328</v>
      </c>
      <c r="D24" s="99">
        <v>351</v>
      </c>
      <c r="E24" s="79"/>
      <c r="F24" s="43"/>
      <c r="G24" s="43"/>
    </row>
    <row r="25" spans="1:7" ht="105" x14ac:dyDescent="0.25">
      <c r="A25" s="91" t="s">
        <v>198</v>
      </c>
      <c r="B25" s="97" t="s">
        <v>197</v>
      </c>
      <c r="C25" s="99">
        <v>498673</v>
      </c>
      <c r="D25" s="99">
        <v>517578</v>
      </c>
      <c r="E25" s="79"/>
      <c r="F25" s="43"/>
      <c r="G25" s="43"/>
    </row>
    <row r="26" spans="1:7" ht="105" x14ac:dyDescent="0.25">
      <c r="A26" s="91" t="s">
        <v>196</v>
      </c>
      <c r="B26" s="97" t="s">
        <v>195</v>
      </c>
      <c r="C26" s="99">
        <v>199911</v>
      </c>
      <c r="D26" s="99">
        <v>537049</v>
      </c>
      <c r="E26" s="79"/>
      <c r="F26" s="43"/>
      <c r="G26" s="43"/>
    </row>
    <row r="27" spans="1:7" ht="120" x14ac:dyDescent="0.25">
      <c r="A27" s="91" t="s">
        <v>194</v>
      </c>
      <c r="B27" s="97" t="s">
        <v>193</v>
      </c>
      <c r="C27" s="99">
        <v>3406</v>
      </c>
      <c r="D27" s="99">
        <v>3443</v>
      </c>
      <c r="E27" s="79"/>
      <c r="F27" s="43"/>
      <c r="G27" s="43"/>
    </row>
    <row r="28" spans="1:7" ht="120" x14ac:dyDescent="0.25">
      <c r="A28" s="91" t="s">
        <v>192</v>
      </c>
      <c r="B28" s="97" t="s">
        <v>191</v>
      </c>
      <c r="C28" s="99">
        <v>1366</v>
      </c>
      <c r="D28" s="99">
        <v>3573</v>
      </c>
      <c r="E28" s="79"/>
      <c r="F28" s="43"/>
      <c r="G28" s="43"/>
    </row>
    <row r="29" spans="1:7" ht="105" x14ac:dyDescent="0.25">
      <c r="A29" s="91" t="s">
        <v>190</v>
      </c>
      <c r="B29" s="97" t="s">
        <v>189</v>
      </c>
      <c r="C29" s="99">
        <v>608483</v>
      </c>
      <c r="D29" s="99">
        <v>624935</v>
      </c>
      <c r="E29" s="79"/>
      <c r="F29" s="43"/>
      <c r="G29" s="43"/>
    </row>
    <row r="30" spans="1:7" ht="105" x14ac:dyDescent="0.25">
      <c r="A30" s="91" t="s">
        <v>188</v>
      </c>
      <c r="B30" s="97" t="s">
        <v>187</v>
      </c>
      <c r="C30" s="99">
        <v>243932</v>
      </c>
      <c r="D30" s="99">
        <v>648446</v>
      </c>
      <c r="E30" s="79"/>
      <c r="F30" s="43"/>
      <c r="G30" s="43"/>
    </row>
    <row r="31" spans="1:7" ht="105" x14ac:dyDescent="0.25">
      <c r="A31" s="91" t="s">
        <v>311</v>
      </c>
      <c r="B31" s="68" t="s">
        <v>312</v>
      </c>
      <c r="C31" s="21">
        <v>-65308</v>
      </c>
      <c r="D31" s="21">
        <v>-63736</v>
      </c>
      <c r="E31" s="78"/>
      <c r="F31" s="42"/>
      <c r="G31" s="42"/>
    </row>
    <row r="32" spans="1:7" ht="105" x14ac:dyDescent="0.25">
      <c r="A32" s="91" t="s">
        <v>313</v>
      </c>
      <c r="B32" s="68" t="s">
        <v>314</v>
      </c>
      <c r="C32" s="21">
        <v>-26181</v>
      </c>
      <c r="D32" s="21">
        <v>-66134</v>
      </c>
      <c r="E32" s="79"/>
      <c r="F32" s="43"/>
      <c r="G32" s="43"/>
    </row>
    <row r="33" spans="1:7" x14ac:dyDescent="0.25">
      <c r="A33" s="89" t="s">
        <v>186</v>
      </c>
      <c r="B33" s="96" t="s">
        <v>185</v>
      </c>
      <c r="C33" s="22">
        <f>C34</f>
        <v>8202</v>
      </c>
      <c r="D33" s="22">
        <f>D34</f>
        <v>8530</v>
      </c>
      <c r="E33" s="78"/>
      <c r="F33" s="42"/>
      <c r="G33" s="42"/>
    </row>
    <row r="34" spans="1:7" x14ac:dyDescent="0.25">
      <c r="A34" s="91" t="s">
        <v>184</v>
      </c>
      <c r="B34" s="97" t="s">
        <v>183</v>
      </c>
      <c r="C34" s="21">
        <v>8202</v>
      </c>
      <c r="D34" s="21">
        <v>8530</v>
      </c>
      <c r="E34" s="79"/>
      <c r="F34" s="43"/>
      <c r="G34" s="43"/>
    </row>
    <row r="35" spans="1:7" x14ac:dyDescent="0.25">
      <c r="A35" s="89" t="s">
        <v>182</v>
      </c>
      <c r="B35" s="96" t="s">
        <v>181</v>
      </c>
      <c r="C35" s="22">
        <f>C36+C37</f>
        <v>583580</v>
      </c>
      <c r="D35" s="22">
        <f>D36+D37</f>
        <v>606740</v>
      </c>
      <c r="E35" s="79"/>
      <c r="F35" s="43"/>
      <c r="G35" s="43"/>
    </row>
    <row r="36" spans="1:7" x14ac:dyDescent="0.25">
      <c r="A36" s="91" t="s">
        <v>180</v>
      </c>
      <c r="B36" s="97" t="s">
        <v>179</v>
      </c>
      <c r="C36" s="21">
        <v>365791</v>
      </c>
      <c r="D36" s="21">
        <v>378718</v>
      </c>
      <c r="E36" s="78"/>
      <c r="F36" s="42"/>
      <c r="G36" s="42"/>
    </row>
    <row r="37" spans="1:7" x14ac:dyDescent="0.25">
      <c r="A37" s="91" t="s">
        <v>178</v>
      </c>
      <c r="B37" s="97" t="s">
        <v>177</v>
      </c>
      <c r="C37" s="21">
        <v>217789</v>
      </c>
      <c r="D37" s="21">
        <v>228022</v>
      </c>
      <c r="E37" s="79"/>
      <c r="F37" s="43"/>
      <c r="G37" s="43"/>
    </row>
    <row r="38" spans="1:7" ht="28.5" x14ac:dyDescent="0.25">
      <c r="A38" s="89" t="s">
        <v>176</v>
      </c>
      <c r="B38" s="96" t="s">
        <v>175</v>
      </c>
      <c r="C38" s="22">
        <f>C39+C40</f>
        <v>571889</v>
      </c>
      <c r="D38" s="22">
        <f>D39+D40</f>
        <v>688609</v>
      </c>
      <c r="E38" s="80"/>
      <c r="F38" s="44"/>
      <c r="G38" s="44"/>
    </row>
    <row r="39" spans="1:7" x14ac:dyDescent="0.25">
      <c r="A39" s="91" t="s">
        <v>174</v>
      </c>
      <c r="B39" s="97" t="s">
        <v>173</v>
      </c>
      <c r="C39" s="21">
        <v>567599</v>
      </c>
      <c r="D39" s="21">
        <v>684150</v>
      </c>
      <c r="E39" s="81"/>
      <c r="F39" s="45"/>
      <c r="G39" s="45"/>
    </row>
    <row r="40" spans="1:7" ht="30" x14ac:dyDescent="0.25">
      <c r="A40" s="91" t="s">
        <v>236</v>
      </c>
      <c r="B40" s="92" t="s">
        <v>171</v>
      </c>
      <c r="C40" s="19">
        <v>4290</v>
      </c>
      <c r="D40" s="19">
        <v>4459</v>
      </c>
      <c r="E40" s="81"/>
      <c r="F40" s="45"/>
      <c r="G40" s="45"/>
    </row>
    <row r="41" spans="1:7" x14ac:dyDescent="0.25">
      <c r="A41" s="93" t="s">
        <v>170</v>
      </c>
      <c r="B41" s="94" t="s">
        <v>169</v>
      </c>
      <c r="C41" s="95">
        <v>19935</v>
      </c>
      <c r="D41" s="95">
        <v>19998</v>
      </c>
      <c r="E41" s="80"/>
      <c r="F41" s="44"/>
      <c r="G41" s="44"/>
    </row>
    <row r="42" spans="1:7" ht="42.75" x14ac:dyDescent="0.25">
      <c r="A42" s="89" t="s">
        <v>237</v>
      </c>
      <c r="B42" s="94" t="s">
        <v>167</v>
      </c>
      <c r="C42" s="95">
        <f>C43+C45+C44</f>
        <v>236602</v>
      </c>
      <c r="D42" s="95">
        <f>D43+D45+D44</f>
        <v>243384</v>
      </c>
      <c r="E42" s="80"/>
      <c r="F42" s="44"/>
      <c r="G42" s="44"/>
    </row>
    <row r="43" spans="1:7" ht="60" x14ac:dyDescent="0.25">
      <c r="A43" s="91" t="s">
        <v>166</v>
      </c>
      <c r="B43" s="92" t="s">
        <v>165</v>
      </c>
      <c r="C43" s="19">
        <v>200</v>
      </c>
      <c r="D43" s="19">
        <v>220</v>
      </c>
      <c r="E43" s="80"/>
      <c r="F43" s="44"/>
      <c r="G43" s="44"/>
    </row>
    <row r="44" spans="1:7" ht="45" x14ac:dyDescent="0.25">
      <c r="A44" s="91" t="s">
        <v>164</v>
      </c>
      <c r="B44" s="92" t="s">
        <v>163</v>
      </c>
      <c r="C44" s="19">
        <v>230532</v>
      </c>
      <c r="D44" s="19">
        <v>237447</v>
      </c>
      <c r="E44" s="81"/>
      <c r="F44" s="45"/>
      <c r="G44" s="45"/>
    </row>
    <row r="45" spans="1:7" ht="90" x14ac:dyDescent="0.25">
      <c r="A45" s="91" t="s">
        <v>162</v>
      </c>
      <c r="B45" s="92" t="s">
        <v>161</v>
      </c>
      <c r="C45" s="19">
        <v>5870</v>
      </c>
      <c r="D45" s="19">
        <v>5717</v>
      </c>
      <c r="E45" s="80"/>
      <c r="F45" s="44"/>
      <c r="G45" s="44"/>
    </row>
    <row r="46" spans="1:7" ht="28.5" x14ac:dyDescent="0.25">
      <c r="A46" s="89" t="s">
        <v>158</v>
      </c>
      <c r="B46" s="94" t="s">
        <v>157</v>
      </c>
      <c r="C46" s="95">
        <f>C47+C48+C49</f>
        <v>66666</v>
      </c>
      <c r="D46" s="95">
        <f>D47+D48+D49</f>
        <v>57891</v>
      </c>
      <c r="E46" s="80"/>
      <c r="F46" s="44"/>
      <c r="G46" s="44"/>
    </row>
    <row r="47" spans="1:7" x14ac:dyDescent="0.25">
      <c r="A47" s="91" t="s">
        <v>156</v>
      </c>
      <c r="B47" s="92" t="s">
        <v>155</v>
      </c>
      <c r="C47" s="19">
        <v>53706</v>
      </c>
      <c r="D47" s="19">
        <v>44811</v>
      </c>
      <c r="E47" s="80"/>
      <c r="F47" s="44"/>
      <c r="G47" s="44"/>
    </row>
    <row r="48" spans="1:7" x14ac:dyDescent="0.25">
      <c r="A48" s="91" t="s">
        <v>154</v>
      </c>
      <c r="B48" s="92" t="s">
        <v>153</v>
      </c>
      <c r="C48" s="19">
        <v>2760</v>
      </c>
      <c r="D48" s="19">
        <v>2780</v>
      </c>
      <c r="E48" s="81"/>
      <c r="F48" s="45"/>
      <c r="G48" s="45"/>
    </row>
    <row r="49" spans="1:16" s="18" customFormat="1" x14ac:dyDescent="0.2">
      <c r="A49" s="91" t="s">
        <v>152</v>
      </c>
      <c r="B49" s="92" t="s">
        <v>151</v>
      </c>
      <c r="C49" s="19">
        <v>10200</v>
      </c>
      <c r="D49" s="19">
        <v>10300</v>
      </c>
      <c r="E49" s="45"/>
      <c r="F49" s="45"/>
      <c r="G49" s="45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10" customFormat="1" ht="28.5" x14ac:dyDescent="0.25">
      <c r="A50" s="89" t="s">
        <v>150</v>
      </c>
      <c r="B50" s="94" t="s">
        <v>238</v>
      </c>
      <c r="C50" s="95">
        <v>50827</v>
      </c>
      <c r="D50" s="95">
        <v>51131</v>
      </c>
      <c r="E50" s="45"/>
      <c r="F50" s="45"/>
      <c r="G50" s="45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7" customFormat="1" x14ac:dyDescent="0.25">
      <c r="A51" s="89" t="s">
        <v>239</v>
      </c>
      <c r="B51" s="94" t="s">
        <v>148</v>
      </c>
      <c r="C51" s="95">
        <v>800</v>
      </c>
      <c r="D51" s="95">
        <v>800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s="7" customFormat="1" x14ac:dyDescent="0.25">
      <c r="A52" s="89" t="s">
        <v>147</v>
      </c>
      <c r="B52" s="94" t="s">
        <v>146</v>
      </c>
      <c r="C52" s="95">
        <v>161352</v>
      </c>
      <c r="D52" s="95">
        <v>161523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10" customFormat="1" ht="20.25" customHeight="1" x14ac:dyDescent="0.25">
      <c r="A53" s="4" t="s">
        <v>145</v>
      </c>
      <c r="B53" s="17" t="s">
        <v>144</v>
      </c>
      <c r="C53" s="22">
        <f>+C54</f>
        <v>36717472.400000006</v>
      </c>
      <c r="D53" s="22">
        <f>+D54</f>
        <v>27213275.199999999</v>
      </c>
      <c r="E53" s="83">
        <f>+C53-C54</f>
        <v>0</v>
      </c>
      <c r="F53" s="83">
        <f>+D53-D54</f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10" customFormat="1" ht="30" x14ac:dyDescent="0.25">
      <c r="A54" s="63" t="s">
        <v>143</v>
      </c>
      <c r="B54" s="20" t="s">
        <v>142</v>
      </c>
      <c r="C54" s="21">
        <f>C55+C58+C117+C130</f>
        <v>36717472.400000006</v>
      </c>
      <c r="D54" s="21">
        <f>D55+D58+D117+D130</f>
        <v>27213275.199999999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s="35" customFormat="1" ht="30" x14ac:dyDescent="0.25">
      <c r="A55" s="64" t="s">
        <v>141</v>
      </c>
      <c r="B55" s="33" t="s">
        <v>140</v>
      </c>
      <c r="C55" s="34">
        <f>C56+C57</f>
        <v>23987704.300000001</v>
      </c>
      <c r="D55" s="34">
        <f>D56+D57</f>
        <v>23369898.399999999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s="7" customFormat="1" ht="30" x14ac:dyDescent="0.25">
      <c r="A56" s="63" t="s">
        <v>139</v>
      </c>
      <c r="B56" s="20" t="s">
        <v>138</v>
      </c>
      <c r="C56" s="21">
        <v>22985267.300000001</v>
      </c>
      <c r="D56" s="21">
        <v>22367461.399999999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s="7" customFormat="1" ht="45" x14ac:dyDescent="0.25">
      <c r="A57" s="63" t="s">
        <v>137</v>
      </c>
      <c r="B57" s="20" t="s">
        <v>136</v>
      </c>
      <c r="C57" s="21">
        <v>1002437</v>
      </c>
      <c r="D57" s="21">
        <v>1002437</v>
      </c>
      <c r="E57" s="82">
        <f>+C58+C117+C130</f>
        <v>12729768.100000001</v>
      </c>
      <c r="F57" s="82">
        <f>+D58+D117+D130</f>
        <v>3843376.8</v>
      </c>
      <c r="G57" s="82">
        <v>12729768.1</v>
      </c>
      <c r="H57" s="82">
        <v>3843376.8</v>
      </c>
      <c r="I57" s="82">
        <f>+G57-E57</f>
        <v>0</v>
      </c>
      <c r="J57" s="82">
        <f>+H57-F57</f>
        <v>0</v>
      </c>
      <c r="K57" s="82"/>
      <c r="L57" s="82"/>
      <c r="M57" s="82"/>
      <c r="N57" s="82"/>
      <c r="O57" s="82"/>
      <c r="P57" s="82"/>
    </row>
    <row r="58" spans="1:16" s="35" customFormat="1" ht="30" x14ac:dyDescent="0.25">
      <c r="A58" s="64" t="s">
        <v>135</v>
      </c>
      <c r="B58" s="33" t="s">
        <v>134</v>
      </c>
      <c r="C58" s="34">
        <f>SUM(C59:C116)</f>
        <v>11282608.4</v>
      </c>
      <c r="D58" s="34">
        <f>SUM(D59:D116)</f>
        <v>2395114.4999999995</v>
      </c>
      <c r="E58" s="82">
        <v>11282608.4</v>
      </c>
      <c r="F58" s="82">
        <v>2395114.5</v>
      </c>
      <c r="G58" s="82">
        <f>+E58-C58</f>
        <v>0</v>
      </c>
      <c r="H58" s="82">
        <f>+F58-D58</f>
        <v>0</v>
      </c>
      <c r="I58" s="82"/>
      <c r="J58" s="82"/>
      <c r="K58" s="82"/>
      <c r="L58" s="82"/>
      <c r="M58" s="82"/>
      <c r="N58" s="82"/>
      <c r="O58" s="82"/>
      <c r="P58" s="82"/>
    </row>
    <row r="59" spans="1:16" s="7" customFormat="1" ht="30" x14ac:dyDescent="0.25">
      <c r="A59" s="63" t="s">
        <v>133</v>
      </c>
      <c r="B59" s="13" t="s">
        <v>132</v>
      </c>
      <c r="C59" s="110">
        <v>877951.4</v>
      </c>
      <c r="D59" s="110">
        <v>856975.6</v>
      </c>
      <c r="E59" s="83"/>
      <c r="F59" s="83"/>
      <c r="G59" s="83"/>
      <c r="H59" s="83"/>
      <c r="I59" s="83"/>
      <c r="J59" s="83"/>
      <c r="K59" s="83"/>
      <c r="L59" s="83"/>
      <c r="M59" s="83"/>
      <c r="N59" s="82"/>
      <c r="O59" s="82"/>
      <c r="P59" s="82"/>
    </row>
    <row r="60" spans="1:16" s="7" customFormat="1" ht="30" x14ac:dyDescent="0.25">
      <c r="A60" s="63" t="s">
        <v>282</v>
      </c>
      <c r="B60" s="13" t="s">
        <v>279</v>
      </c>
      <c r="C60" s="110">
        <v>6640.7</v>
      </c>
      <c r="D60" s="110">
        <v>6640.7</v>
      </c>
      <c r="E60" s="83"/>
      <c r="F60" s="83"/>
      <c r="G60" s="83"/>
      <c r="H60" s="83"/>
      <c r="I60" s="83"/>
      <c r="J60" s="83"/>
      <c r="K60" s="83"/>
      <c r="L60" s="83"/>
      <c r="M60" s="83"/>
      <c r="N60" s="82"/>
      <c r="O60" s="82"/>
      <c r="P60" s="82"/>
    </row>
    <row r="61" spans="1:16" s="7" customFormat="1" ht="30" x14ac:dyDescent="0.25">
      <c r="A61" s="63" t="s">
        <v>309</v>
      </c>
      <c r="B61" s="13" t="s">
        <v>280</v>
      </c>
      <c r="C61" s="110">
        <v>4318</v>
      </c>
      <c r="D61" s="110"/>
      <c r="E61" s="83"/>
      <c r="F61" s="83"/>
      <c r="G61" s="83"/>
      <c r="H61" s="83"/>
      <c r="I61" s="83"/>
      <c r="J61" s="83"/>
      <c r="K61" s="83"/>
      <c r="L61" s="83"/>
      <c r="M61" s="83"/>
      <c r="N61" s="82"/>
      <c r="O61" s="82"/>
      <c r="P61" s="82"/>
    </row>
    <row r="62" spans="1:16" s="7" customFormat="1" ht="45" x14ac:dyDescent="0.25">
      <c r="A62" s="63" t="s">
        <v>310</v>
      </c>
      <c r="B62" s="13" t="s">
        <v>281</v>
      </c>
      <c r="C62" s="110">
        <v>9899.9</v>
      </c>
      <c r="D62" s="110"/>
      <c r="E62" s="83"/>
      <c r="F62" s="83"/>
      <c r="G62" s="83"/>
      <c r="H62" s="83"/>
      <c r="I62" s="83"/>
      <c r="J62" s="83"/>
      <c r="K62" s="83"/>
      <c r="L62" s="83"/>
      <c r="M62" s="83"/>
      <c r="N62" s="82"/>
      <c r="O62" s="82"/>
      <c r="P62" s="82"/>
    </row>
    <row r="63" spans="1:16" s="7" customFormat="1" ht="75" x14ac:dyDescent="0.25">
      <c r="A63" s="63" t="s">
        <v>131</v>
      </c>
      <c r="B63" s="13" t="s">
        <v>130</v>
      </c>
      <c r="C63" s="110">
        <v>4287.8999999999996</v>
      </c>
      <c r="D63" s="110"/>
      <c r="E63" s="83"/>
      <c r="F63" s="83"/>
      <c r="G63" s="83"/>
      <c r="H63" s="83"/>
      <c r="I63" s="83"/>
      <c r="J63" s="83"/>
      <c r="K63" s="83"/>
      <c r="L63" s="83"/>
      <c r="M63" s="83"/>
      <c r="N63" s="82"/>
      <c r="O63" s="82"/>
      <c r="P63" s="82"/>
    </row>
    <row r="64" spans="1:16" s="7" customFormat="1" ht="60" x14ac:dyDescent="0.25">
      <c r="A64" s="65" t="s">
        <v>129</v>
      </c>
      <c r="B64" s="12" t="s">
        <v>128</v>
      </c>
      <c r="C64" s="110">
        <v>290332.59999999998</v>
      </c>
      <c r="D64" s="110">
        <v>285164.7</v>
      </c>
      <c r="E64" s="83"/>
      <c r="F64" s="83"/>
      <c r="G64" s="83"/>
      <c r="H64" s="83"/>
      <c r="I64" s="83"/>
      <c r="J64" s="83"/>
      <c r="K64" s="83"/>
      <c r="L64" s="83"/>
      <c r="M64" s="83"/>
      <c r="N64" s="82"/>
      <c r="O64" s="82"/>
      <c r="P64" s="82"/>
    </row>
    <row r="65" spans="1:16" s="7" customFormat="1" ht="60" x14ac:dyDescent="0.25">
      <c r="A65" s="65" t="s">
        <v>127</v>
      </c>
      <c r="B65" s="12" t="s">
        <v>126</v>
      </c>
      <c r="C65" s="110">
        <v>797866.1</v>
      </c>
      <c r="D65" s="110">
        <v>269374.40000000002</v>
      </c>
      <c r="E65" s="83"/>
      <c r="F65" s="83"/>
      <c r="G65" s="83"/>
      <c r="H65" s="83"/>
      <c r="I65" s="83"/>
      <c r="J65" s="83"/>
      <c r="K65" s="83"/>
      <c r="L65" s="83"/>
      <c r="M65" s="83"/>
      <c r="N65" s="82"/>
      <c r="O65" s="82"/>
      <c r="P65" s="82"/>
    </row>
    <row r="66" spans="1:16" s="7" customFormat="1" ht="75" x14ac:dyDescent="0.25">
      <c r="A66" s="65" t="s">
        <v>125</v>
      </c>
      <c r="B66" s="12" t="s">
        <v>124</v>
      </c>
      <c r="C66" s="110">
        <v>89.1</v>
      </c>
      <c r="D66" s="110"/>
      <c r="E66" s="83"/>
      <c r="F66" s="83"/>
      <c r="G66" s="83"/>
      <c r="H66" s="83"/>
      <c r="I66" s="83"/>
      <c r="J66" s="83"/>
      <c r="K66" s="83"/>
      <c r="L66" s="83"/>
      <c r="M66" s="83"/>
      <c r="N66" s="82"/>
      <c r="O66" s="82"/>
      <c r="P66" s="82"/>
    </row>
    <row r="67" spans="1:16" s="7" customFormat="1" ht="75" x14ac:dyDescent="0.25">
      <c r="A67" s="65" t="s">
        <v>257</v>
      </c>
      <c r="B67" s="12" t="s">
        <v>283</v>
      </c>
      <c r="C67" s="110">
        <v>22396.2</v>
      </c>
      <c r="D67" s="110"/>
      <c r="E67" s="83"/>
      <c r="F67" s="83"/>
      <c r="G67" s="83"/>
      <c r="H67" s="83"/>
      <c r="I67" s="83"/>
      <c r="J67" s="83"/>
      <c r="K67" s="83"/>
      <c r="L67" s="83"/>
      <c r="M67" s="83"/>
      <c r="N67" s="82"/>
      <c r="O67" s="82"/>
      <c r="P67" s="82"/>
    </row>
    <row r="68" spans="1:16" s="7" customFormat="1" ht="60" x14ac:dyDescent="0.25">
      <c r="A68" s="65" t="s">
        <v>123</v>
      </c>
      <c r="B68" s="12" t="s">
        <v>122</v>
      </c>
      <c r="C68" s="110">
        <v>22955.8</v>
      </c>
      <c r="D68" s="110"/>
      <c r="E68" s="83"/>
      <c r="F68" s="83"/>
      <c r="G68" s="83"/>
      <c r="H68" s="83"/>
      <c r="I68" s="83"/>
      <c r="J68" s="83"/>
      <c r="K68" s="83"/>
      <c r="L68" s="83"/>
      <c r="M68" s="83"/>
      <c r="N68" s="82"/>
      <c r="O68" s="82"/>
      <c r="P68" s="82"/>
    </row>
    <row r="69" spans="1:16" s="7" customFormat="1" ht="60" x14ac:dyDescent="0.25">
      <c r="A69" s="65" t="s">
        <v>258</v>
      </c>
      <c r="B69" s="12" t="s">
        <v>284</v>
      </c>
      <c r="C69" s="110">
        <v>732196.3</v>
      </c>
      <c r="D69" s="110"/>
      <c r="E69" s="83"/>
      <c r="F69" s="83"/>
      <c r="G69" s="83"/>
      <c r="H69" s="83"/>
      <c r="I69" s="83"/>
      <c r="J69" s="83"/>
      <c r="K69" s="83"/>
      <c r="L69" s="83"/>
      <c r="M69" s="83"/>
      <c r="N69" s="82"/>
      <c r="O69" s="82"/>
      <c r="P69" s="82"/>
    </row>
    <row r="70" spans="1:16" s="7" customFormat="1" ht="105" x14ac:dyDescent="0.25">
      <c r="A70" s="65" t="s">
        <v>121</v>
      </c>
      <c r="B70" s="12" t="s">
        <v>120</v>
      </c>
      <c r="C70" s="110">
        <v>58410</v>
      </c>
      <c r="D70" s="110">
        <v>57230</v>
      </c>
      <c r="E70" s="83"/>
      <c r="F70" s="83"/>
      <c r="G70" s="83"/>
      <c r="H70" s="83"/>
      <c r="I70" s="83"/>
      <c r="J70" s="83"/>
      <c r="K70" s="83"/>
      <c r="L70" s="83"/>
      <c r="M70" s="83"/>
      <c r="N70" s="82"/>
      <c r="O70" s="82"/>
      <c r="P70" s="82"/>
    </row>
    <row r="71" spans="1:16" s="7" customFormat="1" ht="60" x14ac:dyDescent="0.25">
      <c r="A71" s="65" t="s">
        <v>240</v>
      </c>
      <c r="B71" s="12" t="s">
        <v>285</v>
      </c>
      <c r="C71" s="110">
        <v>81548.2</v>
      </c>
      <c r="D71" s="110"/>
      <c r="E71" s="83"/>
      <c r="F71" s="83"/>
      <c r="G71" s="83"/>
      <c r="H71" s="83"/>
      <c r="I71" s="83"/>
      <c r="J71" s="83"/>
      <c r="K71" s="83"/>
      <c r="L71" s="83"/>
      <c r="M71" s="83"/>
      <c r="N71" s="82"/>
      <c r="O71" s="82"/>
      <c r="P71" s="82"/>
    </row>
    <row r="72" spans="1:16" s="7" customFormat="1" ht="60" x14ac:dyDescent="0.25">
      <c r="A72" s="65" t="s">
        <v>119</v>
      </c>
      <c r="B72" s="12" t="s">
        <v>118</v>
      </c>
      <c r="C72" s="110">
        <v>35004.5</v>
      </c>
      <c r="D72" s="110"/>
      <c r="E72" s="83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s="7" customFormat="1" ht="30" x14ac:dyDescent="0.25">
      <c r="A73" s="65" t="s">
        <v>117</v>
      </c>
      <c r="B73" s="12" t="s">
        <v>116</v>
      </c>
      <c r="C73" s="110">
        <v>83636.399999999994</v>
      </c>
      <c r="D73" s="110"/>
      <c r="E73" s="83"/>
      <c r="F73" s="83"/>
      <c r="G73" s="83"/>
      <c r="H73" s="83"/>
      <c r="I73" s="83"/>
      <c r="J73" s="83"/>
      <c r="K73" s="83"/>
      <c r="L73" s="83"/>
      <c r="M73" s="83"/>
      <c r="N73" s="82"/>
      <c r="O73" s="82"/>
      <c r="P73" s="82"/>
    </row>
    <row r="74" spans="1:16" s="7" customFormat="1" ht="45" x14ac:dyDescent="0.25">
      <c r="A74" s="65" t="s">
        <v>241</v>
      </c>
      <c r="B74" s="12" t="s">
        <v>242</v>
      </c>
      <c r="C74" s="110">
        <v>19859.400000000001</v>
      </c>
      <c r="D74" s="110"/>
      <c r="E74" s="83"/>
      <c r="F74" s="83"/>
      <c r="G74" s="83"/>
      <c r="H74" s="83"/>
      <c r="I74" s="83"/>
      <c r="J74" s="83"/>
      <c r="K74" s="83"/>
      <c r="L74" s="83"/>
      <c r="M74" s="83"/>
      <c r="N74" s="82"/>
      <c r="O74" s="82"/>
      <c r="P74" s="82"/>
    </row>
    <row r="75" spans="1:16" s="7" customFormat="1" ht="45" x14ac:dyDescent="0.25">
      <c r="A75" s="65" t="s">
        <v>245</v>
      </c>
      <c r="B75" s="12" t="s">
        <v>246</v>
      </c>
      <c r="C75" s="110">
        <v>10956.8</v>
      </c>
      <c r="D75" s="110"/>
      <c r="E75" s="83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s="7" customFormat="1" ht="45" x14ac:dyDescent="0.25">
      <c r="A76" s="65" t="s">
        <v>247</v>
      </c>
      <c r="B76" s="12" t="s">
        <v>248</v>
      </c>
      <c r="C76" s="110">
        <v>35089</v>
      </c>
      <c r="D76" s="110"/>
      <c r="E76" s="83"/>
      <c r="F76" s="83"/>
      <c r="G76" s="83"/>
      <c r="H76" s="83"/>
      <c r="I76" s="83"/>
      <c r="J76" s="83"/>
      <c r="K76" s="83"/>
      <c r="L76" s="83"/>
      <c r="M76" s="83"/>
      <c r="N76" s="82"/>
      <c r="O76" s="82"/>
      <c r="P76" s="82"/>
    </row>
    <row r="77" spans="1:16" s="7" customFormat="1" ht="30" x14ac:dyDescent="0.25">
      <c r="A77" s="65" t="s">
        <v>115</v>
      </c>
      <c r="B77" s="12" t="s">
        <v>114</v>
      </c>
      <c r="C77" s="110">
        <v>6146.9</v>
      </c>
      <c r="D77" s="110">
        <v>6035.7</v>
      </c>
      <c r="E77" s="83"/>
      <c r="F77" s="83"/>
      <c r="G77" s="83"/>
      <c r="H77" s="83"/>
      <c r="I77" s="83"/>
      <c r="J77" s="83"/>
      <c r="K77" s="83"/>
      <c r="L77" s="83"/>
      <c r="M77" s="83"/>
      <c r="N77" s="82"/>
      <c r="O77" s="82"/>
      <c r="P77" s="82"/>
    </row>
    <row r="78" spans="1:16" s="7" customFormat="1" ht="45" x14ac:dyDescent="0.25">
      <c r="A78" s="65" t="s">
        <v>113</v>
      </c>
      <c r="B78" s="12" t="s">
        <v>112</v>
      </c>
      <c r="C78" s="110">
        <v>11254.5</v>
      </c>
      <c r="D78" s="110">
        <v>11244.8</v>
      </c>
      <c r="E78" s="82"/>
      <c r="F78" s="83"/>
      <c r="G78" s="83"/>
      <c r="H78" s="83"/>
      <c r="I78" s="83"/>
      <c r="J78" s="83"/>
      <c r="K78" s="83"/>
      <c r="L78" s="83"/>
      <c r="M78" s="83"/>
      <c r="N78" s="82"/>
      <c r="O78" s="82"/>
      <c r="P78" s="82"/>
    </row>
    <row r="79" spans="1:16" s="7" customFormat="1" ht="45" x14ac:dyDescent="0.25">
      <c r="A79" s="65" t="s">
        <v>107</v>
      </c>
      <c r="B79" s="12" t="s">
        <v>106</v>
      </c>
      <c r="C79" s="110">
        <v>7513.5</v>
      </c>
      <c r="D79" s="110"/>
      <c r="E79" s="83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s="10" customFormat="1" ht="75" x14ac:dyDescent="0.25">
      <c r="A80" s="65" t="s">
        <v>103</v>
      </c>
      <c r="B80" s="12" t="s">
        <v>102</v>
      </c>
      <c r="C80" s="110">
        <v>12870</v>
      </c>
      <c r="D80" s="110"/>
      <c r="E80" s="83"/>
      <c r="F80" s="82"/>
      <c r="G80" s="82"/>
      <c r="H80" s="82"/>
      <c r="I80" s="82"/>
      <c r="J80" s="82"/>
      <c r="K80" s="82"/>
      <c r="L80" s="82"/>
      <c r="M80" s="82"/>
      <c r="N80" s="83"/>
      <c r="O80" s="83"/>
      <c r="P80" s="83"/>
    </row>
    <row r="81" spans="1:16" s="10" customFormat="1" ht="75" x14ac:dyDescent="0.25">
      <c r="A81" s="65" t="s">
        <v>99</v>
      </c>
      <c r="B81" s="12" t="s">
        <v>98</v>
      </c>
      <c r="C81" s="110">
        <v>2630.5</v>
      </c>
      <c r="D81" s="110"/>
      <c r="E81" s="82"/>
      <c r="F81" s="82"/>
      <c r="G81" s="82"/>
      <c r="H81" s="82"/>
      <c r="I81" s="82"/>
      <c r="J81" s="82"/>
      <c r="K81" s="82"/>
      <c r="L81" s="82"/>
      <c r="M81" s="82"/>
      <c r="N81" s="83"/>
      <c r="O81" s="83"/>
      <c r="P81" s="83"/>
    </row>
    <row r="82" spans="1:16" s="10" customFormat="1" ht="30" x14ac:dyDescent="0.25">
      <c r="A82" s="65" t="s">
        <v>97</v>
      </c>
      <c r="B82" s="12" t="s">
        <v>96</v>
      </c>
      <c r="C82" s="110">
        <v>8095.1</v>
      </c>
      <c r="D82" s="110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3"/>
      <c r="P82" s="83"/>
    </row>
    <row r="83" spans="1:16" s="10" customFormat="1" ht="75" x14ac:dyDescent="0.25">
      <c r="A83" s="65" t="s">
        <v>95</v>
      </c>
      <c r="B83" s="12" t="s">
        <v>94</v>
      </c>
      <c r="C83" s="110">
        <v>481.9</v>
      </c>
      <c r="D83" s="110"/>
      <c r="E83" s="83"/>
      <c r="F83" s="82"/>
      <c r="G83" s="82"/>
      <c r="H83" s="82"/>
      <c r="I83" s="82"/>
      <c r="J83" s="82"/>
      <c r="K83" s="82"/>
      <c r="L83" s="82"/>
      <c r="M83" s="82"/>
      <c r="N83" s="83"/>
      <c r="O83" s="83"/>
      <c r="P83" s="83"/>
    </row>
    <row r="84" spans="1:16" s="10" customFormat="1" ht="60" x14ac:dyDescent="0.25">
      <c r="A84" s="65" t="s">
        <v>91</v>
      </c>
      <c r="B84" s="12" t="s">
        <v>90</v>
      </c>
      <c r="C84" s="110">
        <v>425343.6</v>
      </c>
      <c r="D84" s="110">
        <v>388814.9</v>
      </c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3"/>
      <c r="P84" s="83"/>
    </row>
    <row r="85" spans="1:16" s="10" customFormat="1" ht="45" x14ac:dyDescent="0.25">
      <c r="A85" s="65" t="s">
        <v>259</v>
      </c>
      <c r="B85" s="12" t="s">
        <v>286</v>
      </c>
      <c r="C85" s="110">
        <v>1399009.5</v>
      </c>
      <c r="D85" s="110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83"/>
      <c r="P85" s="83"/>
    </row>
    <row r="86" spans="1:16" s="10" customFormat="1" ht="51" customHeight="1" x14ac:dyDescent="0.25">
      <c r="A86" s="65" t="s">
        <v>251</v>
      </c>
      <c r="B86" s="12" t="s">
        <v>252</v>
      </c>
      <c r="C86" s="110">
        <v>1000000</v>
      </c>
      <c r="D86" s="110"/>
      <c r="E86" s="82"/>
      <c r="F86" s="82"/>
      <c r="G86" s="82"/>
      <c r="H86" s="82"/>
      <c r="I86" s="82"/>
      <c r="J86" s="82"/>
      <c r="K86" s="82"/>
      <c r="L86" s="82"/>
      <c r="M86" s="82"/>
      <c r="N86" s="83"/>
      <c r="O86" s="83"/>
      <c r="P86" s="83"/>
    </row>
    <row r="87" spans="1:16" s="10" customFormat="1" ht="30" x14ac:dyDescent="0.25">
      <c r="A87" s="65" t="s">
        <v>89</v>
      </c>
      <c r="B87" s="12" t="s">
        <v>88</v>
      </c>
      <c r="C87" s="110">
        <v>6930</v>
      </c>
      <c r="D87" s="110">
        <v>6930</v>
      </c>
      <c r="E87" s="82"/>
      <c r="F87" s="82"/>
      <c r="G87" s="82"/>
      <c r="H87" s="82"/>
      <c r="I87" s="82"/>
      <c r="J87" s="82"/>
      <c r="K87" s="82"/>
      <c r="L87" s="82"/>
      <c r="M87" s="82"/>
      <c r="N87" s="83"/>
      <c r="O87" s="83"/>
      <c r="P87" s="83"/>
    </row>
    <row r="88" spans="1:16" s="10" customFormat="1" ht="45" x14ac:dyDescent="0.25">
      <c r="A88" s="65" t="s">
        <v>261</v>
      </c>
      <c r="B88" s="12" t="s">
        <v>288</v>
      </c>
      <c r="C88" s="110">
        <v>949.4</v>
      </c>
      <c r="D88" s="110">
        <v>949.4</v>
      </c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83"/>
      <c r="P88" s="83"/>
    </row>
    <row r="89" spans="1:16" s="10" customFormat="1" ht="60" x14ac:dyDescent="0.25">
      <c r="A89" s="65" t="s">
        <v>85</v>
      </c>
      <c r="B89" s="12" t="s">
        <v>289</v>
      </c>
      <c r="C89" s="110">
        <v>9431.1</v>
      </c>
      <c r="D89" s="110"/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83"/>
      <c r="P89" s="83"/>
    </row>
    <row r="90" spans="1:16" s="10" customFormat="1" ht="60" x14ac:dyDescent="0.25">
      <c r="A90" s="65" t="s">
        <v>87</v>
      </c>
      <c r="B90" s="12" t="s">
        <v>86</v>
      </c>
      <c r="C90" s="110">
        <v>323876.59999999998</v>
      </c>
      <c r="D90" s="110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83"/>
      <c r="P90" s="83"/>
    </row>
    <row r="91" spans="1:16" s="7" customFormat="1" ht="75" x14ac:dyDescent="0.25">
      <c r="A91" s="65" t="s">
        <v>262</v>
      </c>
      <c r="B91" s="12" t="s">
        <v>290</v>
      </c>
      <c r="C91" s="110">
        <v>14661.8</v>
      </c>
      <c r="D91" s="110">
        <v>14605.8</v>
      </c>
      <c r="E91" s="83"/>
      <c r="F91" s="84"/>
      <c r="G91" s="84"/>
      <c r="H91" s="84"/>
      <c r="I91" s="84"/>
      <c r="J91" s="84"/>
      <c r="K91" s="84"/>
      <c r="L91" s="84"/>
      <c r="M91" s="84"/>
      <c r="N91" s="82"/>
      <c r="O91" s="82"/>
      <c r="P91" s="82"/>
    </row>
    <row r="92" spans="1:16" s="7" customFormat="1" ht="60" x14ac:dyDescent="0.25">
      <c r="A92" s="65" t="s">
        <v>263</v>
      </c>
      <c r="B92" s="12" t="s">
        <v>291</v>
      </c>
      <c r="C92" s="110">
        <v>509638.3</v>
      </c>
      <c r="D92" s="110"/>
      <c r="E92" s="83"/>
      <c r="F92" s="84"/>
      <c r="G92" s="84"/>
      <c r="H92" s="84"/>
      <c r="I92" s="84"/>
      <c r="J92" s="84"/>
      <c r="K92" s="84"/>
      <c r="L92" s="84"/>
      <c r="M92" s="84"/>
      <c r="N92" s="82"/>
      <c r="O92" s="82"/>
      <c r="P92" s="82"/>
    </row>
    <row r="93" spans="1:16" s="10" customFormat="1" ht="75" x14ac:dyDescent="0.25">
      <c r="A93" s="65" t="s">
        <v>84</v>
      </c>
      <c r="B93" s="12" t="s">
        <v>83</v>
      </c>
      <c r="C93" s="110">
        <v>297</v>
      </c>
      <c r="D93" s="110">
        <v>292.60000000000002</v>
      </c>
      <c r="E93" s="82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3"/>
    </row>
    <row r="94" spans="1:16" s="10" customFormat="1" ht="30" x14ac:dyDescent="0.25">
      <c r="A94" s="65" t="s">
        <v>253</v>
      </c>
      <c r="B94" s="12" t="s">
        <v>254</v>
      </c>
      <c r="C94" s="110">
        <v>189000</v>
      </c>
      <c r="D94" s="110"/>
      <c r="E94" s="83"/>
      <c r="F94" s="82"/>
      <c r="G94" s="82"/>
      <c r="H94" s="82"/>
      <c r="I94" s="82"/>
      <c r="J94" s="82"/>
      <c r="K94" s="82"/>
      <c r="L94" s="82"/>
      <c r="M94" s="82"/>
      <c r="N94" s="83"/>
      <c r="O94" s="83"/>
      <c r="P94" s="83"/>
    </row>
    <row r="95" spans="1:16" s="10" customFormat="1" ht="45" x14ac:dyDescent="0.25">
      <c r="A95" s="65" t="s">
        <v>82</v>
      </c>
      <c r="B95" s="12" t="s">
        <v>81</v>
      </c>
      <c r="C95" s="110">
        <v>183.5</v>
      </c>
      <c r="D95" s="110">
        <v>180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</row>
    <row r="96" spans="1:16" s="10" customFormat="1" ht="60" x14ac:dyDescent="0.25">
      <c r="A96" s="65" t="s">
        <v>80</v>
      </c>
      <c r="B96" s="12" t="s">
        <v>79</v>
      </c>
      <c r="C96" s="110">
        <v>11624.8</v>
      </c>
      <c r="D96" s="110">
        <v>10944.7</v>
      </c>
      <c r="E96" s="82"/>
      <c r="F96" s="82"/>
      <c r="G96" s="82"/>
      <c r="H96" s="82"/>
      <c r="I96" s="82"/>
      <c r="J96" s="82"/>
      <c r="K96" s="82"/>
      <c r="L96" s="82"/>
      <c r="M96" s="82"/>
      <c r="N96" s="83"/>
      <c r="O96" s="83"/>
      <c r="P96" s="83"/>
    </row>
    <row r="97" spans="1:16" s="10" customFormat="1" ht="60" x14ac:dyDescent="0.25">
      <c r="A97" s="65" t="s">
        <v>78</v>
      </c>
      <c r="B97" s="12" t="s">
        <v>77</v>
      </c>
      <c r="C97" s="110">
        <v>6282.3</v>
      </c>
      <c r="D97" s="110">
        <v>6126.3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spans="1:16" s="10" customFormat="1" ht="30" x14ac:dyDescent="0.25">
      <c r="A98" s="65" t="s">
        <v>76</v>
      </c>
      <c r="B98" s="12" t="s">
        <v>75</v>
      </c>
      <c r="C98" s="110">
        <v>92168</v>
      </c>
      <c r="D98" s="110"/>
      <c r="E98" s="83"/>
      <c r="F98" s="82"/>
      <c r="G98" s="82"/>
      <c r="H98" s="82"/>
      <c r="I98" s="82"/>
      <c r="J98" s="82"/>
      <c r="K98" s="82"/>
      <c r="L98" s="82"/>
      <c r="M98" s="82"/>
      <c r="N98" s="83"/>
      <c r="O98" s="83"/>
      <c r="P98" s="83"/>
    </row>
    <row r="99" spans="1:16" s="10" customFormat="1" ht="60" x14ac:dyDescent="0.25">
      <c r="A99" s="65" t="s">
        <v>74</v>
      </c>
      <c r="B99" s="12" t="s">
        <v>73</v>
      </c>
      <c r="C99" s="110">
        <v>1617229.6</v>
      </c>
      <c r="D99" s="110"/>
      <c r="E99" s="82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</row>
    <row r="100" spans="1:16" s="10" customFormat="1" ht="60" x14ac:dyDescent="0.25">
      <c r="A100" s="65" t="s">
        <v>72</v>
      </c>
      <c r="B100" s="12" t="s">
        <v>71</v>
      </c>
      <c r="C100" s="110">
        <v>65278.400000000001</v>
      </c>
      <c r="D100" s="110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spans="1:16" s="10" customFormat="1" ht="30" x14ac:dyDescent="0.25">
      <c r="A101" s="65" t="s">
        <v>70</v>
      </c>
      <c r="B101" s="12" t="s">
        <v>69</v>
      </c>
      <c r="C101" s="110">
        <v>210500.5</v>
      </c>
      <c r="D101" s="110">
        <v>228238.7</v>
      </c>
      <c r="E101" s="82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  <row r="102" spans="1:16" s="10" customFormat="1" ht="60" x14ac:dyDescent="0.25">
      <c r="A102" s="65" t="s">
        <v>68</v>
      </c>
      <c r="B102" s="12" t="s">
        <v>67</v>
      </c>
      <c r="C102" s="110">
        <v>70237.7</v>
      </c>
      <c r="D102" s="110">
        <v>70237.7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6" s="10" customFormat="1" ht="45" x14ac:dyDescent="0.25">
      <c r="A103" s="65" t="s">
        <v>66</v>
      </c>
      <c r="B103" s="12" t="s">
        <v>65</v>
      </c>
      <c r="C103" s="110">
        <v>90530.8</v>
      </c>
      <c r="D103" s="110">
        <v>90530.8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</row>
    <row r="104" spans="1:16" s="10" customFormat="1" ht="30" x14ac:dyDescent="0.25">
      <c r="A104" s="65" t="s">
        <v>264</v>
      </c>
      <c r="B104" s="12" t="s">
        <v>292</v>
      </c>
      <c r="C104" s="110"/>
      <c r="D104" s="110">
        <v>5591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spans="1:16" s="10" customFormat="1" ht="45" x14ac:dyDescent="0.25">
      <c r="A105" s="65" t="s">
        <v>265</v>
      </c>
      <c r="B105" s="12" t="s">
        <v>293</v>
      </c>
      <c r="C105" s="110"/>
      <c r="D105" s="110">
        <v>4078.4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1:16" s="10" customFormat="1" ht="45" x14ac:dyDescent="0.25">
      <c r="A106" s="65" t="s">
        <v>64</v>
      </c>
      <c r="B106" s="12" t="s">
        <v>63</v>
      </c>
      <c r="C106" s="110">
        <v>1823.4</v>
      </c>
      <c r="D106" s="110">
        <v>1783.9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</row>
    <row r="107" spans="1:16" s="10" customFormat="1" ht="45" x14ac:dyDescent="0.25">
      <c r="A107" s="65" t="s">
        <v>60</v>
      </c>
      <c r="B107" s="12" t="s">
        <v>59</v>
      </c>
      <c r="C107" s="110">
        <v>6887.5</v>
      </c>
      <c r="D107" s="110">
        <v>8734.6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</row>
    <row r="108" spans="1:16" s="10" customFormat="1" ht="30" x14ac:dyDescent="0.25">
      <c r="A108" s="63" t="s">
        <v>58</v>
      </c>
      <c r="B108" s="13" t="s">
        <v>57</v>
      </c>
      <c r="C108" s="110">
        <v>80171.899999999994</v>
      </c>
      <c r="D108" s="110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</row>
    <row r="109" spans="1:16" s="10" customFormat="1" ht="30" x14ac:dyDescent="0.25">
      <c r="A109" s="63" t="s">
        <v>56</v>
      </c>
      <c r="B109" s="13" t="s">
        <v>55</v>
      </c>
      <c r="C109" s="110">
        <v>367212.79999999999</v>
      </c>
      <c r="D109" s="110"/>
      <c r="E109" s="83"/>
      <c r="F109" s="82"/>
      <c r="G109" s="82"/>
      <c r="H109" s="82"/>
      <c r="I109" s="82"/>
      <c r="J109" s="82"/>
      <c r="K109" s="82"/>
      <c r="L109" s="82"/>
      <c r="M109" s="82"/>
      <c r="N109" s="83"/>
      <c r="O109" s="83"/>
      <c r="P109" s="83"/>
    </row>
    <row r="110" spans="1:16" s="10" customFormat="1" ht="75" x14ac:dyDescent="0.25">
      <c r="A110" s="65" t="s">
        <v>54</v>
      </c>
      <c r="B110" s="12" t="s">
        <v>53</v>
      </c>
      <c r="C110" s="110">
        <v>20152.400000000001</v>
      </c>
      <c r="D110" s="110"/>
      <c r="E110" s="83"/>
      <c r="F110" s="82"/>
      <c r="G110" s="82"/>
      <c r="H110" s="82"/>
      <c r="I110" s="82"/>
      <c r="J110" s="82"/>
      <c r="K110" s="82"/>
      <c r="L110" s="82"/>
      <c r="M110" s="82"/>
      <c r="N110" s="83"/>
      <c r="O110" s="83"/>
      <c r="P110" s="83"/>
    </row>
    <row r="111" spans="1:16" s="10" customFormat="1" ht="45" x14ac:dyDescent="0.25">
      <c r="A111" s="63" t="s">
        <v>52</v>
      </c>
      <c r="B111" s="13" t="s">
        <v>51</v>
      </c>
      <c r="C111" s="110">
        <v>188100</v>
      </c>
      <c r="D111" s="110"/>
      <c r="E111" s="83"/>
      <c r="F111" s="82"/>
      <c r="G111" s="82"/>
      <c r="H111" s="82"/>
      <c r="I111" s="82"/>
      <c r="J111" s="82"/>
      <c r="K111" s="82"/>
      <c r="L111" s="82"/>
      <c r="M111" s="82"/>
      <c r="N111" s="83"/>
      <c r="O111" s="83"/>
      <c r="P111" s="83"/>
    </row>
    <row r="112" spans="1:16" s="7" customFormat="1" ht="60" x14ac:dyDescent="0.25">
      <c r="A112" s="65" t="s">
        <v>50</v>
      </c>
      <c r="B112" s="12" t="s">
        <v>49</v>
      </c>
      <c r="C112" s="110">
        <v>22278.6</v>
      </c>
      <c r="D112" s="110"/>
      <c r="E112" s="83"/>
      <c r="F112" s="84"/>
      <c r="G112" s="84"/>
      <c r="H112" s="84"/>
      <c r="I112" s="84"/>
      <c r="J112" s="84"/>
      <c r="K112" s="84"/>
      <c r="L112" s="84"/>
      <c r="M112" s="84"/>
      <c r="N112" s="82"/>
      <c r="O112" s="82"/>
      <c r="P112" s="82"/>
    </row>
    <row r="113" spans="1:16" s="7" customFormat="1" ht="45" x14ac:dyDescent="0.25">
      <c r="A113" s="63" t="s">
        <v>48</v>
      </c>
      <c r="B113" s="12" t="s">
        <v>47</v>
      </c>
      <c r="C113" s="110">
        <v>17802.7</v>
      </c>
      <c r="D113" s="110">
        <v>24102.3</v>
      </c>
      <c r="E113" s="84"/>
      <c r="F113" s="82"/>
      <c r="G113" s="84"/>
      <c r="H113" s="84"/>
      <c r="I113" s="84"/>
      <c r="J113" s="84"/>
      <c r="K113" s="84"/>
      <c r="L113" s="84"/>
      <c r="M113" s="84"/>
      <c r="N113" s="82"/>
      <c r="O113" s="82"/>
      <c r="P113" s="82"/>
    </row>
    <row r="114" spans="1:16" s="7" customFormat="1" ht="75" x14ac:dyDescent="0.25">
      <c r="A114" s="65" t="s">
        <v>267</v>
      </c>
      <c r="B114" s="12" t="s">
        <v>295</v>
      </c>
      <c r="C114" s="110">
        <v>14575.5</v>
      </c>
      <c r="D114" s="110">
        <v>14307.5</v>
      </c>
      <c r="E114" s="84"/>
      <c r="F114" s="82"/>
      <c r="G114" s="84"/>
      <c r="H114" s="84"/>
      <c r="I114" s="84"/>
      <c r="J114" s="84"/>
      <c r="K114" s="84"/>
      <c r="L114" s="84"/>
      <c r="M114" s="84"/>
      <c r="N114" s="82"/>
      <c r="O114" s="82"/>
      <c r="P114" s="82"/>
    </row>
    <row r="115" spans="1:16" s="7" customFormat="1" ht="45" x14ac:dyDescent="0.25">
      <c r="A115" s="65" t="s">
        <v>268</v>
      </c>
      <c r="B115" s="12" t="s">
        <v>296</v>
      </c>
      <c r="C115" s="110">
        <v>78000</v>
      </c>
      <c r="D115" s="110">
        <v>26000</v>
      </c>
      <c r="E115" s="84"/>
      <c r="F115" s="82"/>
      <c r="G115" s="84"/>
      <c r="H115" s="84"/>
      <c r="I115" s="84"/>
      <c r="J115" s="84"/>
      <c r="K115" s="84"/>
      <c r="L115" s="84"/>
      <c r="M115" s="84"/>
      <c r="N115" s="82"/>
      <c r="O115" s="82"/>
      <c r="P115" s="82"/>
    </row>
    <row r="116" spans="1:16" s="7" customFormat="1" ht="60" x14ac:dyDescent="0.25">
      <c r="A116" s="65" t="s">
        <v>303</v>
      </c>
      <c r="B116" s="12" t="s">
        <v>304</v>
      </c>
      <c r="C116" s="110">
        <v>1300000</v>
      </c>
      <c r="D116" s="110"/>
      <c r="E116" s="83"/>
      <c r="F116" s="83"/>
      <c r="G116" s="83"/>
      <c r="H116" s="83"/>
      <c r="I116" s="83"/>
      <c r="J116" s="83"/>
      <c r="K116" s="83"/>
      <c r="L116" s="83"/>
      <c r="M116" s="83"/>
      <c r="N116" s="82"/>
      <c r="O116" s="82"/>
      <c r="P116" s="82"/>
    </row>
    <row r="117" spans="1:16" ht="30" x14ac:dyDescent="0.25">
      <c r="A117" s="64" t="s">
        <v>46</v>
      </c>
      <c r="B117" s="11" t="s">
        <v>45</v>
      </c>
      <c r="C117" s="111">
        <f>SUM(C118:C129)</f>
        <v>794321.70000000019</v>
      </c>
      <c r="D117" s="111">
        <f>SUM(D118:D129)</f>
        <v>795424.3</v>
      </c>
      <c r="E117" s="85">
        <v>794321.7</v>
      </c>
      <c r="F117" s="84">
        <v>795424.3</v>
      </c>
      <c r="G117" s="84">
        <f>+E117-C117</f>
        <v>0</v>
      </c>
      <c r="H117" s="84">
        <f>+F117-D117</f>
        <v>0</v>
      </c>
    </row>
    <row r="118" spans="1:16" ht="45" x14ac:dyDescent="0.25">
      <c r="A118" s="63" t="s">
        <v>44</v>
      </c>
      <c r="B118" s="8" t="s">
        <v>43</v>
      </c>
      <c r="C118" s="110">
        <v>27828.3</v>
      </c>
      <c r="D118" s="110">
        <v>28875.8</v>
      </c>
      <c r="E118" s="85"/>
    </row>
    <row r="119" spans="1:16" ht="60" x14ac:dyDescent="0.25">
      <c r="A119" s="63" t="s">
        <v>42</v>
      </c>
      <c r="B119" s="8" t="s">
        <v>41</v>
      </c>
      <c r="C119" s="110">
        <v>548.9</v>
      </c>
      <c r="D119" s="110">
        <v>494.5</v>
      </c>
      <c r="E119" s="85"/>
      <c r="F119" s="83"/>
      <c r="G119" s="83"/>
      <c r="H119" s="83"/>
      <c r="I119" s="83"/>
      <c r="J119" s="83"/>
      <c r="K119" s="83"/>
      <c r="L119" s="83"/>
      <c r="M119" s="83"/>
    </row>
    <row r="120" spans="1:16" ht="30" x14ac:dyDescent="0.25">
      <c r="A120" s="63" t="s">
        <v>40</v>
      </c>
      <c r="B120" s="8" t="s">
        <v>39</v>
      </c>
      <c r="C120" s="110">
        <v>9853.2000000000007</v>
      </c>
      <c r="D120" s="110">
        <v>9853.2000000000007</v>
      </c>
      <c r="F120" s="83"/>
      <c r="G120" s="83"/>
      <c r="H120" s="83"/>
      <c r="I120" s="83"/>
      <c r="J120" s="83"/>
      <c r="K120" s="83"/>
      <c r="L120" s="83"/>
      <c r="M120" s="83"/>
    </row>
    <row r="121" spans="1:16" ht="60" x14ac:dyDescent="0.25">
      <c r="A121" s="63" t="s">
        <v>36</v>
      </c>
      <c r="B121" s="8" t="s">
        <v>35</v>
      </c>
      <c r="C121" s="110">
        <v>16960.7</v>
      </c>
      <c r="D121" s="110">
        <v>17387.8</v>
      </c>
      <c r="E121" s="83"/>
    </row>
    <row r="122" spans="1:16" ht="75" x14ac:dyDescent="0.25">
      <c r="A122" s="63" t="s">
        <v>34</v>
      </c>
      <c r="B122" s="8" t="s">
        <v>33</v>
      </c>
      <c r="C122" s="110">
        <v>115189.2</v>
      </c>
      <c r="D122" s="110">
        <v>115170.4</v>
      </c>
      <c r="E122" s="85"/>
    </row>
    <row r="123" spans="1:16" ht="60" x14ac:dyDescent="0.25">
      <c r="A123" s="63" t="s">
        <v>32</v>
      </c>
      <c r="B123" s="8" t="s">
        <v>31</v>
      </c>
      <c r="C123" s="110">
        <v>84176.1</v>
      </c>
      <c r="D123" s="110">
        <v>87541.4</v>
      </c>
    </row>
    <row r="124" spans="1:16" ht="90" x14ac:dyDescent="0.25">
      <c r="A124" s="63" t="s">
        <v>30</v>
      </c>
      <c r="B124" s="8" t="s">
        <v>29</v>
      </c>
      <c r="C124" s="110">
        <v>120.9</v>
      </c>
      <c r="D124" s="110">
        <v>122.4</v>
      </c>
      <c r="E124" s="85"/>
    </row>
    <row r="125" spans="1:16" ht="30" x14ac:dyDescent="0.25">
      <c r="A125" s="63" t="s">
        <v>28</v>
      </c>
      <c r="B125" s="8" t="s">
        <v>27</v>
      </c>
      <c r="C125" s="110">
        <v>135218.1</v>
      </c>
      <c r="D125" s="110">
        <v>135211.5</v>
      </c>
    </row>
    <row r="126" spans="1:16" ht="60" x14ac:dyDescent="0.25">
      <c r="A126" s="63" t="s">
        <v>26</v>
      </c>
      <c r="B126" s="8" t="s">
        <v>255</v>
      </c>
      <c r="C126" s="110">
        <v>291989.2</v>
      </c>
      <c r="D126" s="110">
        <v>295593.5</v>
      </c>
    </row>
    <row r="127" spans="1:16" ht="30" x14ac:dyDescent="0.25">
      <c r="A127" s="63" t="s">
        <v>270</v>
      </c>
      <c r="B127" s="8" t="s">
        <v>298</v>
      </c>
      <c r="C127" s="110">
        <v>75.400000000000006</v>
      </c>
      <c r="D127" s="110">
        <v>72.5</v>
      </c>
    </row>
    <row r="128" spans="1:16" ht="75" x14ac:dyDescent="0.25">
      <c r="A128" s="63" t="s">
        <v>24</v>
      </c>
      <c r="B128" s="8" t="s">
        <v>23</v>
      </c>
      <c r="C128" s="110">
        <v>48306.9</v>
      </c>
      <c r="D128" s="110">
        <v>38738.5</v>
      </c>
      <c r="E128" s="83"/>
    </row>
    <row r="129" spans="1:8" ht="30" x14ac:dyDescent="0.25">
      <c r="A129" s="63" t="s">
        <v>22</v>
      </c>
      <c r="B129" s="8" t="s">
        <v>21</v>
      </c>
      <c r="C129" s="110">
        <v>64054.8</v>
      </c>
      <c r="D129" s="110">
        <v>66362.8</v>
      </c>
      <c r="E129" s="83"/>
    </row>
    <row r="130" spans="1:8" x14ac:dyDescent="0.25">
      <c r="A130" s="64" t="s">
        <v>20</v>
      </c>
      <c r="B130" s="9" t="s">
        <v>19</v>
      </c>
      <c r="C130" s="111">
        <f>SUM(C131:C134)</f>
        <v>652838.00000000012</v>
      </c>
      <c r="D130" s="111">
        <f>SUM(D131:D134)</f>
        <v>652838.00000000012</v>
      </c>
      <c r="E130" s="88">
        <v>652838</v>
      </c>
      <c r="F130" s="84">
        <v>652838</v>
      </c>
      <c r="G130" s="84">
        <f>+E130-C130</f>
        <v>0</v>
      </c>
      <c r="H130" s="84">
        <f>+F130-D130</f>
        <v>0</v>
      </c>
    </row>
    <row r="131" spans="1:8" ht="45" x14ac:dyDescent="0.25">
      <c r="A131" s="63" t="s">
        <v>18</v>
      </c>
      <c r="B131" s="8" t="s">
        <v>17</v>
      </c>
      <c r="C131" s="110">
        <v>53278.8</v>
      </c>
      <c r="D131" s="110">
        <v>53278.8</v>
      </c>
    </row>
    <row r="132" spans="1:8" ht="60" x14ac:dyDescent="0.25">
      <c r="A132" s="65" t="s">
        <v>10</v>
      </c>
      <c r="B132" s="5" t="s">
        <v>9</v>
      </c>
      <c r="C132" s="110">
        <v>543967.80000000005</v>
      </c>
      <c r="D132" s="110">
        <v>543967.80000000005</v>
      </c>
    </row>
    <row r="133" spans="1:8" ht="135" x14ac:dyDescent="0.25">
      <c r="A133" s="65" t="s">
        <v>274</v>
      </c>
      <c r="B133" s="5" t="s">
        <v>299</v>
      </c>
      <c r="C133" s="110">
        <v>55562.6</v>
      </c>
      <c r="D133" s="110">
        <v>55562.6</v>
      </c>
    </row>
    <row r="134" spans="1:8" ht="75" x14ac:dyDescent="0.25">
      <c r="A134" s="65" t="s">
        <v>4</v>
      </c>
      <c r="B134" s="5" t="s">
        <v>256</v>
      </c>
      <c r="C134" s="110">
        <v>28.8</v>
      </c>
      <c r="D134" s="110">
        <v>28.8</v>
      </c>
    </row>
    <row r="135" spans="1:8" x14ac:dyDescent="0.25">
      <c r="A135" s="4"/>
      <c r="B135" s="3" t="s">
        <v>0</v>
      </c>
      <c r="C135" s="32">
        <f>C14+C53</f>
        <v>46175129.400000006</v>
      </c>
      <c r="D135" s="32">
        <f>D14+D53</f>
        <v>38046802.200000003</v>
      </c>
    </row>
    <row r="136" spans="1:8" x14ac:dyDescent="0.25">
      <c r="A136" s="119"/>
      <c r="B136" s="27"/>
      <c r="C136" s="36"/>
      <c r="D136" s="36"/>
    </row>
    <row r="137" spans="1:8" x14ac:dyDescent="0.25">
      <c r="C137" s="37"/>
      <c r="D137" s="37"/>
    </row>
    <row r="138" spans="1:8" x14ac:dyDescent="0.25">
      <c r="C138" s="37"/>
      <c r="D138" s="37"/>
    </row>
    <row r="139" spans="1:8" x14ac:dyDescent="0.25">
      <c r="C139" s="37"/>
      <c r="D139" s="37"/>
    </row>
    <row r="140" spans="1:8" x14ac:dyDescent="0.25">
      <c r="C140" s="37"/>
      <c r="D140" s="37"/>
    </row>
    <row r="141" spans="1:8" x14ac:dyDescent="0.25">
      <c r="C141" s="37"/>
      <c r="D141" s="37"/>
    </row>
    <row r="142" spans="1:8" x14ac:dyDescent="0.25">
      <c r="C142" s="37"/>
      <c r="D142" s="37"/>
    </row>
    <row r="143" spans="1:8" x14ac:dyDescent="0.25">
      <c r="C143" s="37"/>
      <c r="D143" s="37"/>
    </row>
  </sheetData>
  <mergeCells count="9">
    <mergeCell ref="A10:A11"/>
    <mergeCell ref="B10:B11"/>
    <mergeCell ref="C10:D10"/>
    <mergeCell ref="B1:D1"/>
    <mergeCell ref="B2:D2"/>
    <mergeCell ref="B3:D3"/>
    <mergeCell ref="B4:D4"/>
    <mergeCell ref="A7:D7"/>
    <mergeCell ref="A8:D8"/>
  </mergeCells>
  <pageMargins left="0.51181102362204722" right="0.15748031496062992" top="0.43307086614173229" bottom="0.27559055118110237" header="0.15748031496062992" footer="0.15748031496062992"/>
  <pageSetup paperSize="9" scale="68" fitToHeight="4" orientation="portrait" useFirstPageNumber="1" r:id="rId1"/>
  <headerFooter differentFirst="1"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Пр5 доходы 23г</vt:lpstr>
      <vt:lpstr>Пр6 доходы 24-25</vt:lpstr>
      <vt:lpstr>Лист1</vt:lpstr>
      <vt:lpstr>'Пр5 доходы 23г'!Заголовки_для_печати</vt:lpstr>
      <vt:lpstr>'Пр6 доходы 24-25'!Заголовки_для_печати</vt:lpstr>
      <vt:lpstr>'Пр5 доходы 23г'!Область_печати</vt:lpstr>
      <vt:lpstr>'Пр6 доходы 24-25'!Область_печати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Монгуш Саглай Романовна</cp:lastModifiedBy>
  <cp:lastPrinted>2022-11-01T10:49:32Z</cp:lastPrinted>
  <dcterms:created xsi:type="dcterms:W3CDTF">2021-11-02T12:41:53Z</dcterms:created>
  <dcterms:modified xsi:type="dcterms:W3CDTF">2022-11-01T10:49:34Z</dcterms:modified>
</cp:coreProperties>
</file>