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5446" windowWidth="16005" windowHeight="12075" tabRatio="888" firstSheet="30" activeTab="43"/>
  </bookViews>
  <sheets>
    <sheet name="таб 1 выр " sheetId="1" r:id="rId1"/>
    <sheet name="таб 2 сбал" sheetId="2" r:id="rId2"/>
    <sheet name="таб 3 ДЭС" sheetId="3" r:id="rId3"/>
    <sheet name="таб 4 уголь" sheetId="4" r:id="rId4"/>
    <sheet name="таб 5 труднодос" sheetId="5" r:id="rId5"/>
    <sheet name="Таб 6 дети чабанов" sheetId="6" r:id="rId6"/>
    <sheet name="таб 7 физ и спорт" sheetId="7" r:id="rId7"/>
    <sheet name="таб 8 ожмс" sheetId="8" r:id="rId8"/>
    <sheet name="таб 9 горпит" sheetId="9" r:id="rId9"/>
    <sheet name="таб 10 гор.среда" sheetId="10" r:id="rId10"/>
    <sheet name="таб 11 воинс" sheetId="11" r:id="rId11"/>
    <sheet name="таб 12 Сорунза" sheetId="12" r:id="rId12"/>
    <sheet name="таб 13 водокол" sheetId="13" r:id="rId13"/>
    <sheet name="таб 14 межевание" sheetId="14" r:id="rId14"/>
    <sheet name="таб 15 охрана, автобус" sheetId="15" r:id="rId15"/>
    <sheet name="таб 16 ДФ ФБ" sheetId="16" r:id="rId16"/>
    <sheet name="таб 17 ДФ РБ" sheetId="17" r:id="rId17"/>
    <sheet name="таб 18 ЦБ СУБС" sheetId="18" r:id="rId18"/>
    <sheet name="таб 19 связь" sheetId="19" r:id="rId19"/>
    <sheet name="Таб 20 интернет" sheetId="20" r:id="rId20"/>
    <sheet name="таб 21 ОУ ДОУ" sheetId="21" r:id="rId21"/>
    <sheet name="таб 22 оздорДетей" sheetId="22" r:id="rId22"/>
    <sheet name="таб 23 капремонт" sheetId="23" r:id="rId23"/>
    <sheet name="таб 24 жку" sheetId="24" r:id="rId24"/>
    <sheet name="таб 25 льготы спец." sheetId="25" r:id="rId25"/>
    <sheet name="таб 26 жс" sheetId="26" r:id="rId26"/>
    <sheet name="таб 27 Отделы жс" sheetId="27" r:id="rId27"/>
    <sheet name="таб 28 ветер" sheetId="28" r:id="rId28"/>
    <sheet name="таб 29 посел" sheetId="29" r:id="rId29"/>
    <sheet name="таб 30 ежемес пособ" sheetId="30" r:id="rId30"/>
    <sheet name="таб 31  репр" sheetId="31" r:id="rId31"/>
    <sheet name="таб 32 род пл" sheetId="32" r:id="rId32"/>
    <sheet name="таб 33 пдн" sheetId="33" r:id="rId33"/>
    <sheet name="таб 34 адм. ком." sheetId="34" r:id="rId34"/>
    <sheet name="таб 35 погребение" sheetId="35" r:id="rId35"/>
    <sheet name="таб 36 ВУ" sheetId="36" r:id="rId36"/>
    <sheet name="таб 37 присяжные" sheetId="37" r:id="rId37"/>
    <sheet name="таб 34 жку" sheetId="38" state="hidden" r:id="rId38"/>
    <sheet name="таб 38 алкоголь" sheetId="39" r:id="rId39"/>
    <sheet name="таб 39 равн дост" sheetId="40" r:id="rId40"/>
    <sheet name="таб 40 безнад. жив" sheetId="41" r:id="rId41"/>
    <sheet name="таб 41 3 ребенок" sheetId="42" r:id="rId42"/>
    <sheet name="таб 42 3 кл. рук" sheetId="43" r:id="rId43"/>
    <sheet name="таб 43 питание ОВЗ" sheetId="44" r:id="rId44"/>
  </sheets>
  <definedNames>
    <definedName name="_xlnm.Print_Titles" localSheetId="35">'таб 36 ВУ'!$7:$7</definedName>
    <definedName name="_xlnm.Print_Area" localSheetId="0">'таб 1 выр '!$A$1:$D$29</definedName>
    <definedName name="_xlnm.Print_Area" localSheetId="10">'таб 11 воинс'!$A$1:$D$9</definedName>
    <definedName name="_xlnm.Print_Area" localSheetId="11">'таб 12 Сорунза'!$A$1:$D$13</definedName>
    <definedName name="_xlnm.Print_Area" localSheetId="12">'таб 13 водокол'!$A$1:$D$16</definedName>
    <definedName name="_xlnm.Print_Area" localSheetId="16">'таб 17 ДФ РБ'!$A$1:$D$10</definedName>
    <definedName name="_xlnm.Print_Area" localSheetId="17">'таб 18 ЦБ СУБС'!$A$1:$D$9</definedName>
    <definedName name="_xlnm.Print_Area" localSheetId="1">'таб 2 сбал'!$A$1:$D$28</definedName>
    <definedName name="_xlnm.Print_Area" localSheetId="20">'таб 21 ОУ ДОУ'!$A$1:$H$28</definedName>
    <definedName name="_xlnm.Print_Area" localSheetId="21">'таб 22 оздорДетей'!$A$1:$D$27</definedName>
    <definedName name="_xlnm.Print_Area" localSheetId="22">'таб 23 капремонт'!$A$1:$D$14</definedName>
    <definedName name="_xlnm.Print_Area" localSheetId="23">'таб 24 жку'!$A$1:$D$27</definedName>
    <definedName name="_xlnm.Print_Area" localSheetId="24">'таб 25 льготы спец.'!$A$1:$D$25</definedName>
    <definedName name="_xlnm.Print_Area" localSheetId="25">'таб 26 жс'!$A$1:$D$27</definedName>
    <definedName name="_xlnm.Print_Area" localSheetId="26">'таб 27 Отделы жс'!$A$1:$D$27</definedName>
    <definedName name="_xlnm.Print_Area" localSheetId="27">'таб 28 ветер'!$A$1:$D$27</definedName>
    <definedName name="_xlnm.Print_Area" localSheetId="28">'таб 29 посел'!$A$1:$D$25</definedName>
    <definedName name="_xlnm.Print_Area" localSheetId="2">'таб 3 ДЭС'!$A$1:$D$16</definedName>
    <definedName name="_xlnm.Print_Area" localSheetId="29">'таб 30 ежемес пособ'!$A$1:$D$27</definedName>
    <definedName name="_xlnm.Print_Area" localSheetId="30">'таб 31  репр'!$A$1:$D$19</definedName>
    <definedName name="_xlnm.Print_Area" localSheetId="31">'таб 32 род пл'!$A$1:$F$27</definedName>
    <definedName name="_xlnm.Print_Area" localSheetId="32">'таб 33 пдн'!$A$1:$D$27</definedName>
    <definedName name="_xlnm.Print_Area" localSheetId="33">'таб 34 адм. ком.'!$A$1:$D$27</definedName>
    <definedName name="_xlnm.Print_Area" localSheetId="37">'таб 34 жку'!$A$1:$D$27</definedName>
    <definedName name="_xlnm.Print_Area" localSheetId="34">'таб 35 погребение'!$A$1:$D$27</definedName>
    <definedName name="_xlnm.Print_Area" localSheetId="35">'таб 36 ВУ'!$A$1:$D$135</definedName>
    <definedName name="_xlnm.Print_Area" localSheetId="36">'таб 37 присяжные'!$A$1:$D$26</definedName>
    <definedName name="_xlnm.Print_Area" localSheetId="38">'таб 38 алкоголь'!$A$1:$D$146</definedName>
    <definedName name="_xlnm.Print_Area" localSheetId="39">'таб 39 равн дост'!$A$1:$D$10</definedName>
    <definedName name="_xlnm.Print_Area" localSheetId="3">'таб 4 уголь'!$A$1:$F$25</definedName>
    <definedName name="_xlnm.Print_Area" localSheetId="41">'таб 41 3 ребенок'!$A$1:$D$28</definedName>
    <definedName name="_xlnm.Print_Area" localSheetId="4">'таб 5 труднодос'!$A$1:$D$21</definedName>
    <definedName name="_xlnm.Print_Area" localSheetId="5">'Таб 6 дети чабанов'!$A$1:$D$12</definedName>
    <definedName name="_xlnm.Print_Area" localSheetId="6">'таб 7 физ и спорт'!$A$1:$D$16</definedName>
    <definedName name="_xlnm.Print_Area" localSheetId="7">'таб 8 ожмс'!$A$1:$F$27</definedName>
    <definedName name="_xlnm.Print_Area" localSheetId="8">'таб 9 горпит'!$A$1:$D$27</definedName>
  </definedNames>
  <calcPr fullCalcOnLoad="1"/>
</workbook>
</file>

<file path=xl/sharedStrings.xml><?xml version="1.0" encoding="utf-8"?>
<sst xmlns="http://schemas.openxmlformats.org/spreadsheetml/2006/main" count="1326" uniqueCount="311">
  <si>
    <t>РАСПРЕДЕЛЕНИЕ</t>
  </si>
  <si>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</si>
  <si>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</si>
  <si>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</si>
  <si>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</si>
  <si>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</si>
  <si>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</si>
  <si>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</si>
  <si>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</si>
  <si>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</si>
  <si>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</si>
  <si>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</si>
  <si>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</si>
  <si>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</si>
  <si>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</si>
  <si>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</si>
  <si>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</si>
  <si>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</si>
  <si>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</si>
  <si>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</si>
  <si>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</si>
  <si>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</si>
  <si>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</si>
  <si>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</si>
  <si>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</si>
  <si>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</si>
  <si>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</si>
  <si>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</si>
  <si>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</si>
  <si>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</si>
  <si>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</si>
  <si>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</si>
  <si>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</si>
  <si>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</si>
  <si>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</si>
  <si>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</si>
  <si>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</si>
  <si>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</si>
  <si>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</si>
  <si>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</si>
  <si>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</si>
  <si>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</si>
  <si>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</si>
  <si>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</si>
  <si>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</si>
  <si>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</si>
  <si>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</si>
  <si>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</si>
  <si>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</si>
  <si>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</si>
  <si>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</si>
  <si>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</si>
  <si>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</si>
  <si>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</si>
  <si>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</si>
  <si>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</si>
  <si>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</si>
  <si>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</si>
  <si>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</si>
  <si>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</si>
  <si>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</si>
  <si>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</si>
  <si>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</si>
  <si>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</si>
  <si>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</si>
  <si>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</si>
  <si>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</si>
  <si>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</si>
  <si>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</si>
  <si>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</si>
  <si>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</si>
  <si>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</si>
  <si>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</si>
  <si>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</si>
  <si>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</si>
  <si>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</si>
  <si>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</si>
  <si>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</si>
  <si>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</si>
  <si>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</si>
  <si>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</si>
  <si>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</si>
  <si>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</si>
  <si>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</si>
  <si>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</si>
  <si>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</si>
  <si>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</si>
  <si>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</si>
  <si>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</si>
  <si>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</si>
  <si>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</si>
  <si>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</si>
  <si>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</si>
  <si>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</si>
  <si>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</si>
  <si>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</si>
  <si>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</si>
  <si>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</si>
  <si>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</si>
  <si>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</si>
  <si>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</si>
  <si>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</si>
  <si>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</si>
  <si>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</si>
  <si>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</si>
  <si>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</si>
  <si>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</si>
  <si>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</si>
  <si>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</si>
  <si>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</si>
  <si>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</si>
  <si>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</si>
  <si>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</si>
  <si>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</si>
  <si>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</si>
  <si>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</si>
  <si>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</si>
  <si>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</si>
  <si>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</si>
  <si>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</si>
  <si>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</si>
  <si>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</si>
  <si>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</si>
  <si>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</si>
  <si>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</si>
  <si>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</si>
  <si>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</si>
  <si>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</si>
  <si>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</si>
  <si>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</si>
  <si>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</si>
  <si>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</si>
  <si>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</si>
  <si>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</si>
  <si>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</si>
  <si>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</si>
  <si>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</si>
  <si>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</si>
  <si>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</si>
  <si>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</si>
  <si>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</si>
  <si>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</si>
  <si>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</si>
  <si>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</si>
  <si>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</si>
  <si>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</si>
  <si>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 xml:space="preserve">Сумма на год </t>
  </si>
  <si>
    <t>Таблица 1</t>
  </si>
  <si>
    <t>Таблица 3</t>
  </si>
  <si>
    <t>Таблица 4</t>
  </si>
  <si>
    <t>Таблица 5</t>
  </si>
  <si>
    <t>Таблица 7</t>
  </si>
  <si>
    <t>Таблица 12</t>
  </si>
  <si>
    <t>Таблица 14</t>
  </si>
  <si>
    <t>Таблица 15</t>
  </si>
  <si>
    <t>Дзун-Хемчикский</t>
  </si>
  <si>
    <t>Таблица 20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</si>
  <si>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</si>
  <si>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</si>
  <si>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</si>
  <si>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</si>
  <si>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</si>
  <si>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</si>
  <si>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</si>
  <si>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</si>
  <si>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</si>
  <si>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</si>
  <si>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</si>
  <si>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</si>
  <si>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</si>
  <si>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</si>
  <si>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>в том числе:</t>
  </si>
  <si>
    <t>общие образовательные учреждения</t>
  </si>
  <si>
    <t>дошкольные образовательные учреждения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</si>
  <si>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</si>
  <si>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</si>
  <si>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</si>
  <si>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</si>
  <si>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</si>
  <si>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</si>
  <si>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</si>
  <si>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</si>
  <si>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Таблица 8</t>
  </si>
  <si>
    <t>Таблица 9</t>
  </si>
  <si>
    <t>Таблица 11</t>
  </si>
  <si>
    <t>г. Кызыл</t>
  </si>
  <si>
    <t>Таблица 21</t>
  </si>
  <si>
    <t>Таблица 22</t>
  </si>
  <si>
    <t>Таблица 23</t>
  </si>
  <si>
    <t>приложения 18</t>
  </si>
  <si>
    <t>ИТОГО</t>
  </si>
  <si>
    <t>Наименование</t>
  </si>
  <si>
    <t>Администрация сумона Кара-Холь</t>
  </si>
  <si>
    <t>к Закону Республики Тыва</t>
  </si>
  <si>
    <t>Таблица 34</t>
  </si>
  <si>
    <t>Каа-Хемский</t>
  </si>
  <si>
    <t>Таблица 43</t>
  </si>
  <si>
    <t>приложения 20</t>
  </si>
  <si>
    <t>Таблица 16</t>
  </si>
  <si>
    <t>Таблица 17</t>
  </si>
  <si>
    <t>Таблица 18</t>
  </si>
  <si>
    <t>Таблица 27</t>
  </si>
  <si>
    <t>Таблица 24</t>
  </si>
  <si>
    <t>Таблица 25</t>
  </si>
  <si>
    <t>Таблица 26</t>
  </si>
  <si>
    <t>Таблица 38</t>
  </si>
  <si>
    <t xml:space="preserve">  Барун-Хемчикский</t>
  </si>
  <si>
    <t xml:space="preserve">  Дзун-Хемчикский</t>
  </si>
  <si>
    <t xml:space="preserve">  Пий-Хемский</t>
  </si>
  <si>
    <t xml:space="preserve">  Сут-Хольский</t>
  </si>
  <si>
    <t xml:space="preserve">  Тес-Хемский</t>
  </si>
  <si>
    <t xml:space="preserve">  Улуг-Хемский</t>
  </si>
  <si>
    <t xml:space="preserve">  Чаа-Хольский</t>
  </si>
  <si>
    <t xml:space="preserve">  Чеди-Хольский</t>
  </si>
  <si>
    <t xml:space="preserve">  Эрзинский</t>
  </si>
  <si>
    <t xml:space="preserve">Сумма на 2023 год </t>
  </si>
  <si>
    <t xml:space="preserve">  г. Кызыл</t>
  </si>
  <si>
    <t xml:space="preserve">  г.Ак-Довурак</t>
  </si>
  <si>
    <t xml:space="preserve">  Бай-Тайгинский</t>
  </si>
  <si>
    <t xml:space="preserve">  Каа-Хемский</t>
  </si>
  <si>
    <t xml:space="preserve">  Кызылский</t>
  </si>
  <si>
    <t xml:space="preserve">  Монгун-Тайгинский</t>
  </si>
  <si>
    <t xml:space="preserve">  Овюрский</t>
  </si>
  <si>
    <t xml:space="preserve">  Тандинский</t>
  </si>
  <si>
    <t xml:space="preserve">  Тере-Хольский</t>
  </si>
  <si>
    <t xml:space="preserve">  Тоджинский</t>
  </si>
  <si>
    <t xml:space="preserve">  г. Ак-Довурак</t>
  </si>
  <si>
    <t xml:space="preserve">  Итого</t>
  </si>
  <si>
    <t xml:space="preserve">  Каа-Хемский </t>
  </si>
  <si>
    <t xml:space="preserve">  г.Кызыл</t>
  </si>
  <si>
    <t>Сумма на 2024 год</t>
  </si>
  <si>
    <t xml:space="preserve">Сумма на 2024 год </t>
  </si>
  <si>
    <t>Сумма на 2024 год, всего</t>
  </si>
  <si>
    <t xml:space="preserve"> на 2023 -2024 годы субвенций на оплату жилищно-коммунальных услуг отдельным категориям граждан</t>
  </si>
  <si>
    <t>Каа-Хемский кожуун</t>
  </si>
  <si>
    <t>кончик</t>
  </si>
  <si>
    <t xml:space="preserve">Тере-Хольский </t>
  </si>
  <si>
    <t xml:space="preserve">таб 31 </t>
  </si>
  <si>
    <t>Приложение 18</t>
  </si>
  <si>
    <t xml:space="preserve">Сумма на 2025 год </t>
  </si>
  <si>
    <t>на 2024 -2025 годы субвенций местным бюджетам на оплату жилищно-коммунальных услуг отдельным категориям граждан</t>
  </si>
  <si>
    <t>«О республиканском бюджете Республики Тыва на 2023 год</t>
  </si>
  <si>
    <t>и на плановый период 2024 и 2025 годов»</t>
  </si>
  <si>
    <t xml:space="preserve"> на 2024 -2025 годы дотаций на выравнивание бюджетной обеспеченности муниципальных районов (городских округов) Республики Тыва </t>
  </si>
  <si>
    <t>Сумма на 2025 год</t>
  </si>
  <si>
    <t xml:space="preserve"> на 2024 -2025 годы субсидий местным бджетам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</si>
  <si>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 xml:space="preserve"> на 2024-2025 годы субсидий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</si>
  <si>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 на 2024 -2025 годы субсидий местным бюджетам на приобретение
 котельно-печного топлива для казенных, бюджетных и автономных учреждений, расположенных в труднодоступных местностях
с ограниченными сроками завоза грузов</t>
  </si>
  <si>
    <t xml:space="preserve"> на 2024 -2025 годы субсидий местным бюджетам  на содержание детей чабанов в образовательных организациях</t>
  </si>
  <si>
    <t>на 2024 -2025 годы субсидий на реализацию мероприятий 
по обеспечению жильем молодых семей</t>
  </si>
  <si>
    <t>на 2024-2025 годы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</si>
  <si>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на 2024 -2025 субсидий из республиканского бюджета Республики Тыва бюджетам муниципальных образований Республики Тыва на реализацию губернаторского проекта "Сорунза" </t>
  </si>
  <si>
    <t>на 2024-2025 субсидий на реализацию программ формирования современной городской среды</t>
  </si>
  <si>
    <t>Сумма на 2025 год, всего</t>
  </si>
  <si>
    <t xml:space="preserve"> на 2024 -2025 годы субвенций местным бюджетам на финансовое обеспечение мероприятий по проведению оздоровительной кампании детей</t>
  </si>
  <si>
    <t>на 2024 -2025 годы субвенций местным бюджетам на предоставление льгот сельским специалистам по жилищно-коммунальным услугам</t>
  </si>
  <si>
    <t>на 2024 -2025 годы субвенций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</si>
  <si>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 xml:space="preserve"> на 2024 -2025 годы субвенций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</si>
  <si>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 xml:space="preserve">на 2024 -2025 годы субвенций местным бюджетам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 </t>
  </si>
  <si>
    <t>на 2024 -2025 годы субвенций местным бюджетам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</si>
  <si>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>на 2024 -2025 годы субвенций местным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</si>
  <si>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2024 -2025 годы субвенций местным бюджетам на осуществление государственных полномочий по созданию, организации и обеспечению деятельности административных комиссий</t>
  </si>
  <si>
    <t>на 2024-2025 годы субвенций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</si>
  <si>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на 2024 -2025 годы субсидий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</si>
  <si>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Ак-Довурак</t>
  </si>
  <si>
    <t>Таблица 41</t>
  </si>
  <si>
    <t>на 2024-2025 годы субсидий местным бюджетам на софинансирование расходов
по содержанию имущества образовательных учреждений</t>
  </si>
  <si>
    <t>субсидий на софинансирование расходных обязательств,
при приведении в нормативное состояние автомобильных
дорог и искусственных дорожных сооружений в рамках
национального проекта "Безопасные качественные дороги"
на 2024 - 2025 годы</t>
  </si>
  <si>
    <t>на 2024-2025  субсидий местным бюджетам на реконструкцию и строительство локальных систем водоснабжения на 2023 год</t>
  </si>
  <si>
    <t>РБ</t>
  </si>
  <si>
    <t>ФБ</t>
  </si>
  <si>
    <t>Таблица 6</t>
  </si>
  <si>
    <t>Таблица 13</t>
  </si>
  <si>
    <t>Таблица 32</t>
  </si>
  <si>
    <t>Таблица 28</t>
  </si>
  <si>
    <t>Таблица 39</t>
  </si>
  <si>
    <t>Таблица 10</t>
  </si>
  <si>
    <t>Таблица 29</t>
  </si>
  <si>
    <t>Таблица 30</t>
  </si>
  <si>
    <t>Таблица 31</t>
  </si>
  <si>
    <t>Таблица  35</t>
  </si>
  <si>
    <t>Таблица 40</t>
  </si>
  <si>
    <t>Таблица 19</t>
  </si>
  <si>
    <t xml:space="preserve">на 2024 -2025 годы субсидий на софинансирование расходов муниципальных образований по оплате труда и начислений работников централизованных бухгалтерских служб 
</t>
  </si>
  <si>
    <t>на 2024-2025 годы субсидий на подготовку проектов межевания земельных участков и на проведение кадастровых работ</t>
  </si>
  <si>
    <t>на 2024 -2025 годы субвенций местным бюджетам на компенсацию 
отдельным категориям граждан оплаты взноса на капитальный ремонт
 общего имущества в многоквартирном доме</t>
  </si>
  <si>
    <t>на 2024 -2025 годы субвенций местным бюджетам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</si>
  <si>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на 2024 -2025 годы субсидий на обеспечение расходных обязательств, связанных с реализацией федеральной целевой программы "Увековечение памяти погибших при защите Отечества на 2019 - 2024 годы"</t>
  </si>
  <si>
    <t xml:space="preserve">на 2024-2025 годы субсидий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
</t>
  </si>
  <si>
    <t>на 2024 -2025 годы  субвенций на реализацию Закона Республики Тыва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</si>
  <si>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на 2024 -2025 годы субвенций местным бюджетам на осуществление полномочий Республики Тыва, переданных органам местного самоуправления Республики Тыва,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</si>
  <si>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на 2024 -2025 годы  субвенций местным бюджетам на осуществление государственных полномочий по образованию и организации деятельности комиссий по делам несовершеннолетних</t>
  </si>
  <si>
    <t>на 2024 -2025 годы субвенций местным бюджетам на реализацию Закона Республики Тыва "О погребении и похоронном деле в Республике Тыва"</t>
  </si>
  <si>
    <t>на 2024 -2025 годы субвенций на осуществление первичного воинского учета органами местного самоуправления поселений, муниципальных и городских округов</t>
  </si>
  <si>
    <t>на 2024 -2025 годы 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</si>
  <si>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2024 -2025 годы субвенций местным бюджетам на осуществление государственных полномочий по установлению запрета на розничную продажу алкогольной продукции в Республике Тыва</t>
  </si>
  <si>
    <t>на 2024-2025 годы субвенций местным бюджетам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</si>
  <si>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на 2024-2025 годы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</si>
  <si>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 2024-2025 годы иных межбюджетных трансфертов местным бюджетам на организацию бесплатного питания отдельным категориям учащихся государственных и муниципальных образовательных учреждений Республики Тыва</t>
  </si>
  <si>
    <t>на 2024 -2025 годы субвенций местным бюджетам на обеспечение равной доступности услуг общественного транспорта для отдельных категорий граждан</t>
  </si>
  <si>
    <t>(в рублях)</t>
  </si>
  <si>
    <t xml:space="preserve">Чаа-Хольский </t>
  </si>
  <si>
    <t>г. Ак-Довурак</t>
  </si>
  <si>
    <t xml:space="preserve"> на 2024-2025 годы субсидий органам местного самоуправления Республики Тыва на обеспечение доступа к сети Интернет социально-значимых объектов, подключенных в рамках национальной программы "Цифровая экономика Российской Федерации"</t>
  </si>
  <si>
    <t>на 2024-2025 годы субсидий из республиканского бюджета Республики Тыва бюджетам муниципальных образований Республики Тыва на реализацию мероприятий по модернизации и развитию инфраструктуры связи на территории Республики Тыва</t>
  </si>
  <si>
    <t>Таблица 33</t>
  </si>
  <si>
    <t>Таблица  36</t>
  </si>
  <si>
    <t>Таблица 42</t>
  </si>
  <si>
    <t>Таблица 2</t>
  </si>
  <si>
    <t xml:space="preserve"> на 2024 -2025 годы дотаций на поддержку мер по обеспечению сбалансированности бюджетов муниципальных районов (городских округов) </t>
  </si>
  <si>
    <t>Таблица  37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</si>
</sst>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#,##0.0_ ;[Red]\-#,##0.0\ "/>
    <numFmt numFmtId="179" formatCode="0.000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;[Red]\-#,##0.0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"/>
    <numFmt numFmtId="191" formatCode="#,##0_ ;[Red]\-#,##0\ 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2" fillId="0" borderId="3">
      <alignment horizontal="left" vertical="top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3" fillId="0" borderId="0">
      <alignment horizontal="left" vertical="top"/>
      <protection/>
    </xf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4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91">
    <xf numFmtId="0" fontId="0" fillId="0" borderId="0" xfId="0" applyAlignment="1">
      <alignment/>
    </xf>
    <xf numFmtId="0" fontId="1" fillId="0" borderId="0" xfId="89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0" borderId="0" xfId="87">
      <alignment/>
      <protection/>
    </xf>
    <xf numFmtId="0" fontId="2" fillId="0" borderId="0" xfId="87" applyBorder="1">
      <alignment/>
      <protection/>
    </xf>
    <xf numFmtId="0" fontId="27" fillId="0" borderId="0" xfId="87" applyFont="1" applyBorder="1">
      <alignment/>
      <protection/>
    </xf>
    <xf numFmtId="0" fontId="27" fillId="0" borderId="0" xfId="87" applyFont="1">
      <alignment/>
      <protection/>
    </xf>
    <xf numFmtId="0" fontId="5" fillId="0" borderId="0" xfId="87" applyNumberFormat="1" applyFont="1" applyFill="1" applyBorder="1" applyAlignment="1" applyProtection="1">
      <alignment vertical="top"/>
      <protection/>
    </xf>
    <xf numFmtId="0" fontId="1" fillId="0" borderId="0" xfId="87" applyNumberFormat="1" applyFont="1" applyFill="1" applyBorder="1" applyAlignment="1" applyProtection="1">
      <alignment horizontal="right" vertical="top"/>
      <protection/>
    </xf>
    <xf numFmtId="14" fontId="28" fillId="0" borderId="0" xfId="87" applyNumberFormat="1" applyFont="1" applyFill="1" applyBorder="1" applyAlignment="1">
      <alignment horizontal="left" vertical="top" wrapText="1"/>
      <protection/>
    </xf>
    <xf numFmtId="0" fontId="6" fillId="0" borderId="0" xfId="87" applyFont="1" applyBorder="1">
      <alignment/>
      <protection/>
    </xf>
    <xf numFmtId="0" fontId="5" fillId="0" borderId="0" xfId="87" applyNumberFormat="1" applyFont="1" applyFill="1" applyBorder="1" applyAlignment="1" applyProtection="1">
      <alignment horizontal="center" vertical="top"/>
      <protection/>
    </xf>
    <xf numFmtId="0" fontId="28" fillId="0" borderId="0" xfId="87" applyFont="1" applyFill="1" applyBorder="1" applyAlignment="1">
      <alignment horizontal="left"/>
      <protection/>
    </xf>
    <xf numFmtId="2" fontId="5" fillId="0" borderId="0" xfId="87" applyNumberFormat="1" applyFont="1" applyFill="1" applyBorder="1" applyAlignment="1" applyProtection="1">
      <alignment horizontal="center" vertical="top"/>
      <protection/>
    </xf>
    <xf numFmtId="0" fontId="2" fillId="0" borderId="0" xfId="87" applyBorder="1" applyAlignment="1">
      <alignment/>
      <protection/>
    </xf>
    <xf numFmtId="0" fontId="27" fillId="0" borderId="0" xfId="87" applyFont="1" applyBorder="1" applyAlignment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6" fontId="4" fillId="0" borderId="17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1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2" xfId="87" applyNumberFormat="1" applyFont="1" applyFill="1" applyBorder="1" applyAlignment="1" applyProtection="1">
      <alignment horizontal="center" vertical="center" wrapText="1"/>
      <protection/>
    </xf>
    <xf numFmtId="0" fontId="3" fillId="0" borderId="18" xfId="87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7" fontId="0" fillId="0" borderId="0" xfId="0" applyNumberFormat="1" applyAlignment="1">
      <alignment/>
    </xf>
    <xf numFmtId="1" fontId="5" fillId="0" borderId="0" xfId="87" applyNumberFormat="1" applyFont="1" applyFill="1" applyBorder="1" applyAlignment="1" applyProtection="1">
      <alignment horizontal="center" vertical="top"/>
      <protection/>
    </xf>
    <xf numFmtId="0" fontId="1" fillId="0" borderId="0" xfId="71" applyFont="1" applyFill="1">
      <alignment/>
      <protection/>
    </xf>
    <xf numFmtId="0" fontId="0" fillId="0" borderId="0" xfId="71" applyFill="1">
      <alignment/>
      <protection/>
    </xf>
    <xf numFmtId="0" fontId="0" fillId="0" borderId="0" xfId="71">
      <alignment/>
      <protection/>
    </xf>
    <xf numFmtId="0" fontId="0" fillId="0" borderId="0" xfId="68">
      <alignment/>
      <protection/>
    </xf>
    <xf numFmtId="0" fontId="3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right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8" xfId="71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/>
      <protection/>
    </xf>
    <xf numFmtId="0" fontId="1" fillId="0" borderId="0" xfId="68" applyFont="1" applyBorder="1" applyAlignment="1">
      <alignment/>
      <protection/>
    </xf>
    <xf numFmtId="0" fontId="1" fillId="0" borderId="19" xfId="68" applyFont="1" applyBorder="1" applyAlignment="1">
      <alignment horizontal="center"/>
      <protection/>
    </xf>
    <xf numFmtId="0" fontId="1" fillId="0" borderId="17" xfId="68" applyFont="1" applyBorder="1" applyAlignment="1">
      <alignment horizontal="center"/>
      <protection/>
    </xf>
    <xf numFmtId="0" fontId="4" fillId="0" borderId="20" xfId="68" applyFont="1" applyBorder="1" applyAlignment="1">
      <alignment horizontal="left" vertical="center" wrapText="1"/>
      <protection/>
    </xf>
    <xf numFmtId="176" fontId="4" fillId="0" borderId="17" xfId="68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176" fontId="1" fillId="0" borderId="19" xfId="68" applyNumberFormat="1" applyFont="1" applyBorder="1" applyAlignment="1">
      <alignment horizontal="center"/>
      <protection/>
    </xf>
    <xf numFmtId="177" fontId="2" fillId="0" borderId="0" xfId="87" applyNumberFormat="1">
      <alignment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right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19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68" applyFont="1" applyBorder="1" applyAlignment="1">
      <alignment horizontal="center" vertical="center"/>
      <protection/>
    </xf>
    <xf numFmtId="0" fontId="1" fillId="0" borderId="17" xfId="68" applyFont="1" applyBorder="1">
      <alignment/>
      <protection/>
    </xf>
    <xf numFmtId="0" fontId="3" fillId="0" borderId="12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left" vertical="center" wrapText="1"/>
      <protection/>
    </xf>
    <xf numFmtId="176" fontId="0" fillId="0" borderId="0" xfId="68" applyNumberFormat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29" fillId="0" borderId="0" xfId="85" applyFont="1" applyFill="1" applyBorder="1" applyAlignment="1">
      <alignment vertical="center" wrapText="1"/>
      <protection/>
    </xf>
    <xf numFmtId="0" fontId="1" fillId="0" borderId="0" xfId="82" applyFont="1" applyFill="1" applyAlignment="1">
      <alignment horizontal="right"/>
      <protection/>
    </xf>
    <xf numFmtId="0" fontId="1" fillId="0" borderId="0" xfId="87" applyFont="1" applyFill="1" applyAlignment="1">
      <alignment horizontal="right"/>
      <protection/>
    </xf>
    <xf numFmtId="0" fontId="1" fillId="0" borderId="0" xfId="71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0" fillId="0" borderId="0" xfId="66">
      <alignment/>
      <protection/>
    </xf>
    <xf numFmtId="0" fontId="1" fillId="0" borderId="0" xfId="66" applyFont="1" applyAlignment="1">
      <alignment horizontal="right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1" fillId="0" borderId="19" xfId="72" applyFont="1" applyBorder="1" applyAlignment="1">
      <alignment horizontal="left" vertical="center" wrapText="1"/>
      <protection/>
    </xf>
    <xf numFmtId="0" fontId="1" fillId="0" borderId="19" xfId="68" applyFont="1" applyBorder="1" applyAlignment="1">
      <alignment horizontal="center" vertical="center"/>
      <protection/>
    </xf>
    <xf numFmtId="0" fontId="1" fillId="0" borderId="19" xfId="68" applyFont="1" applyBorder="1" applyAlignment="1">
      <alignment/>
      <protection/>
    </xf>
    <xf numFmtId="176" fontId="1" fillId="0" borderId="12" xfId="68" applyNumberFormat="1" applyFont="1" applyBorder="1" applyAlignment="1">
      <alignment horizontal="center"/>
      <protection/>
    </xf>
    <xf numFmtId="10" fontId="0" fillId="0" borderId="0" xfId="0" applyNumberFormat="1" applyAlignment="1">
      <alignment/>
    </xf>
    <xf numFmtId="0" fontId="3" fillId="0" borderId="0" xfId="87" applyNumberFormat="1" applyFont="1" applyFill="1" applyBorder="1" applyAlignment="1" applyProtection="1">
      <alignment horizontal="left" vertical="center" wrapText="1"/>
      <protection/>
    </xf>
    <xf numFmtId="0" fontId="1" fillId="0" borderId="0" xfId="87" applyNumberFormat="1" applyFont="1" applyFill="1" applyBorder="1" applyAlignment="1" applyProtection="1">
      <alignment horizontal="left" vertical="top" wrapText="1"/>
      <protection/>
    </xf>
    <xf numFmtId="0" fontId="1" fillId="0" borderId="0" xfId="87" applyNumberFormat="1" applyFont="1" applyFill="1" applyBorder="1" applyAlignment="1" applyProtection="1">
      <alignment horizontal="left" vertical="center" wrapText="1"/>
      <protection/>
    </xf>
    <xf numFmtId="0" fontId="3" fillId="0" borderId="0" xfId="87" applyNumberFormat="1" applyFont="1" applyFill="1" applyBorder="1" applyAlignment="1" applyProtection="1">
      <alignment horizontal="left" vertical="top" wrapText="1"/>
      <protection/>
    </xf>
    <xf numFmtId="0" fontId="3" fillId="0" borderId="0" xfId="87" applyNumberFormat="1" applyFont="1" applyFill="1" applyBorder="1" applyAlignment="1" applyProtection="1">
      <alignment vertical="top"/>
      <protection/>
    </xf>
    <xf numFmtId="0" fontId="3" fillId="0" borderId="12" xfId="87" applyNumberFormat="1" applyFont="1" applyFill="1" applyBorder="1" applyAlignment="1" applyProtection="1">
      <alignment horizontal="left" vertical="center" wrapText="1"/>
      <protection/>
    </xf>
    <xf numFmtId="0" fontId="1" fillId="0" borderId="19" xfId="87" applyNumberFormat="1" applyFont="1" applyFill="1" applyBorder="1" applyAlignment="1" applyProtection="1">
      <alignment horizontal="left" vertical="top" wrapText="1"/>
      <protection/>
    </xf>
    <xf numFmtId="0" fontId="1" fillId="0" borderId="19" xfId="87" applyNumberFormat="1" applyFont="1" applyFill="1" applyBorder="1" applyAlignment="1" applyProtection="1">
      <alignment horizontal="left" vertical="center" wrapText="1"/>
      <protection/>
    </xf>
    <xf numFmtId="0" fontId="3" fillId="0" borderId="19" xfId="87" applyNumberFormat="1" applyFont="1" applyFill="1" applyBorder="1" applyAlignment="1" applyProtection="1">
      <alignment horizontal="left" vertical="top" wrapText="1"/>
      <protection/>
    </xf>
    <xf numFmtId="0" fontId="3" fillId="0" borderId="19" xfId="87" applyNumberFormat="1" applyFont="1" applyFill="1" applyBorder="1" applyAlignment="1" applyProtection="1">
      <alignment vertical="top"/>
      <protection/>
    </xf>
    <xf numFmtId="0" fontId="1" fillId="0" borderId="19" xfId="87" applyNumberFormat="1" applyFont="1" applyFill="1" applyBorder="1" applyAlignment="1" applyProtection="1">
      <alignment vertical="top"/>
      <protection/>
    </xf>
    <xf numFmtId="0" fontId="3" fillId="0" borderId="19" xfId="87" applyNumberFormat="1" applyFont="1" applyFill="1" applyBorder="1" applyAlignment="1" applyProtection="1">
      <alignment horizontal="center" vertical="top"/>
      <protection/>
    </xf>
    <xf numFmtId="0" fontId="1" fillId="0" borderId="19" xfId="87" applyNumberFormat="1" applyFont="1" applyFill="1" applyBorder="1" applyAlignment="1" applyProtection="1">
      <alignment horizontal="center" vertical="top"/>
      <protection/>
    </xf>
    <xf numFmtId="0" fontId="3" fillId="0" borderId="12" xfId="87" applyNumberFormat="1" applyFont="1" applyFill="1" applyBorder="1" applyAlignment="1" applyProtection="1">
      <alignment horizontal="center" vertical="top"/>
      <protection/>
    </xf>
    <xf numFmtId="0" fontId="3" fillId="0" borderId="19" xfId="87" applyNumberFormat="1" applyFont="1" applyFill="1" applyBorder="1" applyAlignment="1" applyProtection="1">
      <alignment horizontal="left" vertical="top" indent="1"/>
      <protection/>
    </xf>
    <xf numFmtId="0" fontId="1" fillId="0" borderId="19" xfId="87" applyNumberFormat="1" applyFont="1" applyFill="1" applyBorder="1" applyAlignment="1" applyProtection="1">
      <alignment horizontal="left" vertical="top" indent="1"/>
      <protection/>
    </xf>
    <xf numFmtId="0" fontId="1" fillId="0" borderId="14" xfId="87" applyNumberFormat="1" applyFont="1" applyFill="1" applyBorder="1" applyAlignment="1" applyProtection="1">
      <alignment horizontal="left" vertical="top" wrapText="1"/>
      <protection/>
    </xf>
    <xf numFmtId="176" fontId="3" fillId="0" borderId="17" xfId="87" applyNumberFormat="1" applyFont="1" applyFill="1" applyBorder="1" applyAlignment="1" applyProtection="1">
      <alignment horizontal="center" vertical="top"/>
      <protection/>
    </xf>
    <xf numFmtId="176" fontId="3" fillId="0" borderId="12" xfId="87" applyNumberFormat="1" applyFont="1" applyFill="1" applyBorder="1" applyAlignment="1" applyProtection="1">
      <alignment horizontal="center" vertical="top"/>
      <protection/>
    </xf>
    <xf numFmtId="176" fontId="3" fillId="0" borderId="19" xfId="87" applyNumberFormat="1" applyFont="1" applyFill="1" applyBorder="1" applyAlignment="1" applyProtection="1">
      <alignment horizontal="center" vertical="top"/>
      <protection/>
    </xf>
    <xf numFmtId="0" fontId="3" fillId="0" borderId="22" xfId="87" applyNumberFormat="1" applyFont="1" applyFill="1" applyBorder="1" applyAlignment="1" applyProtection="1">
      <alignment horizontal="center" vertical="center" wrapText="1"/>
      <protection/>
    </xf>
    <xf numFmtId="0" fontId="2" fillId="0" borderId="17" xfId="87" applyBorder="1">
      <alignment/>
      <protection/>
    </xf>
    <xf numFmtId="0" fontId="3" fillId="0" borderId="17" xfId="87" applyNumberFormat="1" applyFont="1" applyFill="1" applyBorder="1" applyAlignment="1" applyProtection="1">
      <alignment vertical="top"/>
      <protection/>
    </xf>
    <xf numFmtId="177" fontId="0" fillId="0" borderId="0" xfId="68" applyNumberFormat="1">
      <alignment/>
      <protection/>
    </xf>
    <xf numFmtId="0" fontId="7" fillId="0" borderId="19" xfId="0" applyFont="1" applyBorder="1" applyAlignment="1">
      <alignment horizontal="left" vertical="center" wrapText="1"/>
    </xf>
    <xf numFmtId="178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72" applyFont="1" applyBorder="1" applyAlignment="1">
      <alignment horizontal="left" vertical="center" wrapText="1"/>
      <protection/>
    </xf>
    <xf numFmtId="0" fontId="1" fillId="0" borderId="13" xfId="72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87" applyFont="1" applyBorder="1">
      <alignment/>
      <protection/>
    </xf>
    <xf numFmtId="0" fontId="2" fillId="0" borderId="0" xfId="87" applyFont="1">
      <alignment/>
      <protection/>
    </xf>
    <xf numFmtId="0" fontId="2" fillId="0" borderId="0" xfId="87" applyFont="1" applyBorder="1" applyAlignment="1">
      <alignment/>
      <protection/>
    </xf>
    <xf numFmtId="176" fontId="2" fillId="0" borderId="0" xfId="87" applyNumberFormat="1" applyBorder="1" applyAlignment="1">
      <alignment/>
      <protection/>
    </xf>
    <xf numFmtId="176" fontId="1" fillId="0" borderId="13" xfId="68" applyNumberFormat="1" applyFont="1" applyBorder="1" applyAlignment="1">
      <alignment horizontal="center"/>
      <protection/>
    </xf>
    <xf numFmtId="176" fontId="1" fillId="0" borderId="14" xfId="68" applyNumberFormat="1" applyFont="1" applyBorder="1" applyAlignment="1">
      <alignment horizontal="center"/>
      <protection/>
    </xf>
    <xf numFmtId="176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0" fillId="0" borderId="0" xfId="68" applyBorder="1">
      <alignment/>
      <protection/>
    </xf>
    <xf numFmtId="176" fontId="1" fillId="0" borderId="0" xfId="68" applyNumberFormat="1" applyFont="1" applyBorder="1" applyAlignment="1">
      <alignment horizontal="center"/>
      <protection/>
    </xf>
    <xf numFmtId="4" fontId="0" fillId="0" borderId="0" xfId="68" applyNumberFormat="1" applyBorder="1">
      <alignment/>
      <protection/>
    </xf>
    <xf numFmtId="176" fontId="31" fillId="28" borderId="0" xfId="86" applyNumberFormat="1" applyFont="1" applyFill="1" applyBorder="1" applyAlignment="1">
      <alignment horizontal="center" vertical="center"/>
      <protection/>
    </xf>
    <xf numFmtId="176" fontId="0" fillId="0" borderId="0" xfId="68" applyNumberFormat="1" applyBorder="1">
      <alignment/>
      <protection/>
    </xf>
    <xf numFmtId="176" fontId="3" fillId="0" borderId="14" xfId="87" applyNumberFormat="1" applyFont="1" applyFill="1" applyBorder="1" applyAlignment="1" applyProtection="1">
      <alignment horizontal="center" vertical="top"/>
      <protection/>
    </xf>
    <xf numFmtId="176" fontId="1" fillId="0" borderId="14" xfId="87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5" fillId="0" borderId="17" xfId="66" applyFont="1" applyBorder="1">
      <alignment/>
      <protection/>
    </xf>
    <xf numFmtId="0" fontId="3" fillId="0" borderId="17" xfId="66" applyFont="1" applyBorder="1">
      <alignment/>
      <protection/>
    </xf>
    <xf numFmtId="0" fontId="0" fillId="0" borderId="0" xfId="66" applyAlignment="1">
      <alignment horizontal="center"/>
      <protection/>
    </xf>
    <xf numFmtId="1" fontId="1" fillId="0" borderId="19" xfId="84" applyNumberFormat="1" applyFont="1" applyFill="1" applyBorder="1" applyAlignment="1">
      <alignment horizontal="center" wrapText="1"/>
      <protection/>
    </xf>
    <xf numFmtId="0" fontId="1" fillId="0" borderId="0" xfId="66" applyFont="1" applyAlignment="1">
      <alignment horizontal="center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right" vertical="center" wrapText="1"/>
      <protection/>
    </xf>
    <xf numFmtId="1" fontId="1" fillId="0" borderId="12" xfId="84" applyNumberFormat="1" applyFont="1" applyFill="1" applyBorder="1" applyAlignment="1">
      <alignment horizontal="center" wrapText="1"/>
      <protection/>
    </xf>
    <xf numFmtId="2" fontId="1" fillId="0" borderId="12" xfId="84" applyNumberFormat="1" applyFont="1" applyFill="1" applyBorder="1" applyAlignment="1">
      <alignment wrapText="1"/>
      <protection/>
    </xf>
    <xf numFmtId="2" fontId="1" fillId="0" borderId="19" xfId="84" applyNumberFormat="1" applyFont="1" applyFill="1" applyBorder="1" applyAlignment="1">
      <alignment wrapText="1"/>
      <protection/>
    </xf>
    <xf numFmtId="176" fontId="43" fillId="0" borderId="19" xfId="66" applyNumberFormat="1" applyFont="1" applyBorder="1" applyAlignment="1">
      <alignment horizontal="center" vertical="center"/>
      <protection/>
    </xf>
    <xf numFmtId="176" fontId="44" fillId="0" borderId="17" xfId="66" applyNumberFormat="1" applyFont="1" applyBorder="1" applyAlignment="1">
      <alignment horizontal="center" vertical="center"/>
      <protection/>
    </xf>
    <xf numFmtId="0" fontId="1" fillId="0" borderId="0" xfId="66" applyFont="1" applyAlignment="1">
      <alignment/>
      <protection/>
    </xf>
    <xf numFmtId="0" fontId="3" fillId="0" borderId="18" xfId="84" applyFont="1" applyBorder="1" applyAlignment="1">
      <alignment horizontal="center" vertical="center" wrapText="1"/>
      <protection/>
    </xf>
    <xf numFmtId="179" fontId="0" fillId="0" borderId="0" xfId="0" applyNumberFormat="1" applyAlignment="1">
      <alignment/>
    </xf>
    <xf numFmtId="0" fontId="1" fillId="0" borderId="19" xfId="66" applyFont="1" applyBorder="1" applyAlignment="1">
      <alignment horizontal="left" vertical="center" wrapText="1"/>
      <protection/>
    </xf>
    <xf numFmtId="4" fontId="0" fillId="0" borderId="0" xfId="68" applyNumberFormat="1">
      <alignment/>
      <protection/>
    </xf>
    <xf numFmtId="178" fontId="1" fillId="0" borderId="19" xfId="109" applyNumberFormat="1" applyFont="1" applyBorder="1" applyAlignment="1">
      <alignment horizontal="center"/>
    </xf>
    <xf numFmtId="176" fontId="31" fillId="0" borderId="19" xfId="86" applyNumberFormat="1" applyFont="1" applyFill="1" applyBorder="1" applyAlignment="1">
      <alignment horizontal="center" vertical="center" wrapText="1"/>
      <protection/>
    </xf>
    <xf numFmtId="176" fontId="43" fillId="0" borderId="1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178" fontId="3" fillId="0" borderId="17" xfId="109" applyNumberFormat="1" applyFont="1" applyBorder="1" applyAlignment="1">
      <alignment horizontal="center"/>
    </xf>
    <xf numFmtId="177" fontId="7" fillId="0" borderId="19" xfId="84" applyNumberFormat="1" applyFont="1" applyFill="1" applyBorder="1" applyAlignment="1">
      <alignment horizontal="center" wrapText="1"/>
      <protection/>
    </xf>
    <xf numFmtId="0" fontId="36" fillId="0" borderId="12" xfId="68" applyNumberFormat="1" applyFont="1" applyFill="1" applyBorder="1" applyAlignment="1" applyProtection="1">
      <alignment horizontal="left" vertical="center" wrapText="1"/>
      <protection hidden="1"/>
    </xf>
    <xf numFmtId="176" fontId="4" fillId="28" borderId="17" xfId="0" applyNumberFormat="1" applyFont="1" applyFill="1" applyBorder="1" applyAlignment="1">
      <alignment horizontal="center" vertical="center" wrapText="1"/>
    </xf>
    <xf numFmtId="4" fontId="29" fillId="28" borderId="18" xfId="8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178" fontId="1" fillId="0" borderId="12" xfId="109" applyNumberFormat="1" applyFont="1" applyBorder="1" applyAlignment="1">
      <alignment horizontal="center"/>
    </xf>
    <xf numFmtId="0" fontId="3" fillId="0" borderId="18" xfId="66" applyFont="1" applyFill="1" applyBorder="1" applyAlignment="1">
      <alignment horizontal="center" vertical="center" wrapText="1"/>
      <protection/>
    </xf>
    <xf numFmtId="176" fontId="1" fillId="0" borderId="19" xfId="66" applyNumberFormat="1" applyFont="1" applyBorder="1" applyAlignment="1">
      <alignment horizontal="center"/>
      <protection/>
    </xf>
    <xf numFmtId="3" fontId="1" fillId="0" borderId="0" xfId="66" applyNumberFormat="1" applyFont="1" applyAlignment="1">
      <alignment horizontal="center"/>
      <protection/>
    </xf>
    <xf numFmtId="0" fontId="1" fillId="0" borderId="0" xfId="66" applyFont="1">
      <alignment/>
      <protection/>
    </xf>
    <xf numFmtId="0" fontId="0" fillId="0" borderId="0" xfId="66" applyFill="1">
      <alignment/>
      <protection/>
    </xf>
    <xf numFmtId="0" fontId="1" fillId="0" borderId="0" xfId="66" applyFont="1" applyFill="1" applyAlignment="1">
      <alignment horizontal="right"/>
      <protection/>
    </xf>
    <xf numFmtId="0" fontId="3" fillId="0" borderId="0" xfId="66" applyFont="1" applyBorder="1" applyAlignment="1">
      <alignment horizontal="center"/>
      <protection/>
    </xf>
    <xf numFmtId="0" fontId="1" fillId="0" borderId="0" xfId="66" applyFont="1" applyFill="1" applyBorder="1" applyAlignment="1">
      <alignment horizontal="right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1" fillId="0" borderId="18" xfId="66" applyFont="1" applyFill="1" applyBorder="1" applyAlignment="1">
      <alignment horizontal="center" vertical="center" wrapText="1"/>
      <protection/>
    </xf>
    <xf numFmtId="0" fontId="0" fillId="0" borderId="0" xfId="66" applyFont="1" applyFill="1" applyAlignment="1">
      <alignment horizontal="center"/>
      <protection/>
    </xf>
    <xf numFmtId="0" fontId="1" fillId="0" borderId="0" xfId="66" applyFont="1" applyFill="1" applyBorder="1" applyAlignment="1">
      <alignment horizontal="center" wrapText="1"/>
      <protection/>
    </xf>
    <xf numFmtId="0" fontId="1" fillId="0" borderId="12" xfId="66" applyFont="1" applyBorder="1" applyAlignment="1">
      <alignment horizontal="center"/>
      <protection/>
    </xf>
    <xf numFmtId="0" fontId="1" fillId="0" borderId="12" xfId="66" applyFont="1" applyBorder="1" applyAlignment="1">
      <alignment horizontal="left" vertical="center" wrapText="1"/>
      <protection/>
    </xf>
    <xf numFmtId="176" fontId="1" fillId="0" borderId="14" xfId="66" applyNumberFormat="1" applyFont="1" applyFill="1" applyBorder="1" applyAlignment="1">
      <alignment horizontal="center" vertical="center" wrapText="1"/>
      <protection/>
    </xf>
    <xf numFmtId="176" fontId="1" fillId="0" borderId="19" xfId="66" applyNumberFormat="1" applyFont="1" applyFill="1" applyBorder="1" applyAlignment="1">
      <alignment horizontal="center" vertical="center" wrapText="1"/>
      <protection/>
    </xf>
    <xf numFmtId="176" fontId="1" fillId="0" borderId="19" xfId="66" applyNumberFormat="1" applyFont="1" applyFill="1" applyBorder="1" applyAlignment="1">
      <alignment horizontal="center" vertical="center"/>
      <protection/>
    </xf>
    <xf numFmtId="176" fontId="0" fillId="0" borderId="0" xfId="66" applyNumberFormat="1" applyFill="1">
      <alignment/>
      <protection/>
    </xf>
    <xf numFmtId="0" fontId="1" fillId="0" borderId="19" xfId="66" applyFont="1" applyBorder="1" applyAlignment="1">
      <alignment horizontal="center"/>
      <protection/>
    </xf>
    <xf numFmtId="0" fontId="1" fillId="0" borderId="17" xfId="66" applyFont="1" applyBorder="1" applyAlignment="1">
      <alignment horizontal="center"/>
      <protection/>
    </xf>
    <xf numFmtId="0" fontId="4" fillId="0" borderId="17" xfId="66" applyFont="1" applyBorder="1" applyAlignment="1">
      <alignment horizontal="left" vertical="center" wrapText="1"/>
      <protection/>
    </xf>
    <xf numFmtId="176" fontId="3" fillId="0" borderId="16" xfId="66" applyNumberFormat="1" applyFont="1" applyFill="1" applyBorder="1" applyAlignment="1">
      <alignment horizontal="center" vertical="center" wrapText="1"/>
      <protection/>
    </xf>
    <xf numFmtId="176" fontId="3" fillId="0" borderId="17" xfId="66" applyNumberFormat="1" applyFont="1" applyFill="1" applyBorder="1" applyAlignment="1">
      <alignment horizontal="center" vertical="center" wrapText="1"/>
      <protection/>
    </xf>
    <xf numFmtId="176" fontId="3" fillId="0" borderId="20" xfId="66" applyNumberFormat="1" applyFont="1" applyFill="1" applyBorder="1" applyAlignment="1">
      <alignment horizontal="center" vertical="center" wrapText="1"/>
      <protection/>
    </xf>
    <xf numFmtId="176" fontId="6" fillId="0" borderId="14" xfId="66" applyNumberFormat="1" applyFont="1" applyFill="1" applyBorder="1" applyAlignment="1">
      <alignment horizontal="center" vertical="center" wrapText="1"/>
      <protection/>
    </xf>
    <xf numFmtId="176" fontId="6" fillId="0" borderId="0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Border="1" applyAlignment="1">
      <alignment horizontal="right"/>
      <protection/>
    </xf>
    <xf numFmtId="0" fontId="0" fillId="0" borderId="0" xfId="66" applyFont="1">
      <alignment/>
      <protection/>
    </xf>
    <xf numFmtId="10" fontId="0" fillId="0" borderId="0" xfId="66" applyNumberFormat="1">
      <alignment/>
      <protection/>
    </xf>
    <xf numFmtId="0" fontId="1" fillId="0" borderId="13" xfId="66" applyFont="1" applyBorder="1" applyAlignment="1">
      <alignment horizontal="center"/>
      <protection/>
    </xf>
    <xf numFmtId="0" fontId="1" fillId="0" borderId="19" xfId="66" applyFont="1" applyBorder="1" applyAlignment="1">
      <alignment/>
      <protection/>
    </xf>
    <xf numFmtId="176" fontId="0" fillId="0" borderId="0" xfId="66" applyNumberFormat="1">
      <alignment/>
      <protection/>
    </xf>
    <xf numFmtId="4" fontId="0" fillId="0" borderId="0" xfId="66" applyNumberFormat="1">
      <alignment/>
      <protection/>
    </xf>
    <xf numFmtId="0" fontId="1" fillId="0" borderId="14" xfId="66" applyFont="1" applyBorder="1" applyAlignment="1">
      <alignment horizontal="center"/>
      <protection/>
    </xf>
    <xf numFmtId="0" fontId="1" fillId="0" borderId="16" xfId="66" applyFont="1" applyBorder="1" applyAlignment="1">
      <alignment horizontal="center"/>
      <protection/>
    </xf>
    <xf numFmtId="176" fontId="4" fillId="0" borderId="17" xfId="66" applyNumberFormat="1" applyFont="1" applyBorder="1" applyAlignment="1">
      <alignment horizontal="center" vertical="center" wrapText="1"/>
      <protection/>
    </xf>
    <xf numFmtId="176" fontId="31" fillId="0" borderId="12" xfId="86" applyNumberFormat="1" applyFont="1" applyFill="1" applyBorder="1" applyAlignment="1">
      <alignment horizontal="center" vertical="center" wrapText="1"/>
      <protection/>
    </xf>
    <xf numFmtId="176" fontId="31" fillId="0" borderId="12" xfId="86" applyNumberFormat="1" applyFont="1" applyFill="1" applyBorder="1" applyAlignment="1">
      <alignment horizontal="center" vertical="center" wrapText="1"/>
      <protection/>
    </xf>
    <xf numFmtId="176" fontId="31" fillId="0" borderId="19" xfId="86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" fillId="0" borderId="19" xfId="87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4" fillId="0" borderId="16" xfId="68" applyNumberFormat="1" applyFont="1" applyBorder="1" applyAlignment="1">
      <alignment horizontal="center" vertical="center" wrapText="1"/>
      <protection/>
    </xf>
    <xf numFmtId="176" fontId="4" fillId="28" borderId="17" xfId="68" applyNumberFormat="1" applyFont="1" applyFill="1" applyBorder="1" applyAlignment="1">
      <alignment horizontal="center" vertical="center" wrapText="1"/>
      <protection/>
    </xf>
    <xf numFmtId="190" fontId="1" fillId="0" borderId="12" xfId="0" applyNumberFormat="1" applyFont="1" applyFill="1" applyBorder="1" applyAlignment="1">
      <alignment horizontal="center" vertical="center"/>
    </xf>
    <xf numFmtId="190" fontId="1" fillId="0" borderId="19" xfId="0" applyNumberFormat="1" applyFont="1" applyFill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/>
    </xf>
    <xf numFmtId="181" fontId="0" fillId="0" borderId="0" xfId="66" applyNumberFormat="1">
      <alignment/>
      <protection/>
    </xf>
    <xf numFmtId="179" fontId="0" fillId="0" borderId="0" xfId="66" applyNumberFormat="1" applyAlignment="1">
      <alignment horizontal="left"/>
      <protection/>
    </xf>
    <xf numFmtId="0" fontId="3" fillId="0" borderId="12" xfId="84" applyFont="1" applyBorder="1" applyAlignment="1">
      <alignment horizontal="center" vertical="center" wrapText="1"/>
      <protection/>
    </xf>
    <xf numFmtId="4" fontId="29" fillId="28" borderId="12" xfId="84" applyNumberFormat="1" applyFont="1" applyFill="1" applyBorder="1" applyAlignment="1">
      <alignment horizontal="center" vertical="center" wrapText="1"/>
      <protection/>
    </xf>
    <xf numFmtId="176" fontId="37" fillId="0" borderId="17" xfId="86" applyNumberFormat="1" applyFont="1" applyFill="1" applyBorder="1" applyAlignment="1">
      <alignment horizontal="center" vertical="center" wrapText="1"/>
      <protection/>
    </xf>
    <xf numFmtId="0" fontId="1" fillId="0" borderId="0" xfId="66" applyFont="1" applyBorder="1">
      <alignment/>
      <protection/>
    </xf>
    <xf numFmtId="0" fontId="0" fillId="0" borderId="0" xfId="66" applyBorder="1">
      <alignment/>
      <protection/>
    </xf>
    <xf numFmtId="0" fontId="3" fillId="0" borderId="20" xfId="66" applyFont="1" applyBorder="1" applyAlignment="1">
      <alignment horizontal="center"/>
      <protection/>
    </xf>
    <xf numFmtId="0" fontId="1" fillId="0" borderId="20" xfId="66" applyFont="1" applyBorder="1" applyAlignment="1">
      <alignment horizontal="right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/>
      <protection/>
    </xf>
    <xf numFmtId="176" fontId="4" fillId="0" borderId="17" xfId="66" applyNumberFormat="1" applyFont="1" applyFill="1" applyBorder="1" applyAlignment="1">
      <alignment horizontal="center" vertical="center" wrapText="1"/>
      <protection/>
    </xf>
    <xf numFmtId="0" fontId="1" fillId="0" borderId="23" xfId="66" applyFont="1" applyBorder="1" applyAlignment="1">
      <alignment/>
      <protection/>
    </xf>
    <xf numFmtId="0" fontId="1" fillId="0" borderId="0" xfId="66" applyFont="1" applyBorder="1" applyAlignment="1">
      <alignment/>
      <protection/>
    </xf>
    <xf numFmtId="176" fontId="1" fillId="0" borderId="19" xfId="66" applyNumberFormat="1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left" vertical="center" wrapText="1"/>
      <protection/>
    </xf>
    <xf numFmtId="0" fontId="1" fillId="0" borderId="0" xfId="66" applyFont="1" applyBorder="1" applyAlignment="1">
      <alignment horizontal="center"/>
      <protection/>
    </xf>
    <xf numFmtId="0" fontId="4" fillId="0" borderId="0" xfId="66" applyFont="1" applyBorder="1" applyAlignment="1">
      <alignment horizontal="left" vertical="center" wrapText="1"/>
      <protection/>
    </xf>
    <xf numFmtId="176" fontId="4" fillId="0" borderId="0" xfId="66" applyNumberFormat="1" applyFont="1" applyFill="1" applyBorder="1" applyAlignment="1">
      <alignment horizontal="center" vertical="center" wrapText="1"/>
      <protection/>
    </xf>
    <xf numFmtId="1" fontId="1" fillId="0" borderId="13" xfId="84" applyNumberFormat="1" applyFont="1" applyFill="1" applyBorder="1" applyAlignment="1">
      <alignment horizontal="center" wrapText="1"/>
      <protection/>
    </xf>
    <xf numFmtId="0" fontId="35" fillId="0" borderId="16" xfId="66" applyFont="1" applyBorder="1">
      <alignment/>
      <protection/>
    </xf>
    <xf numFmtId="0" fontId="1" fillId="0" borderId="13" xfId="66" applyFont="1" applyBorder="1" applyAlignment="1">
      <alignment horizontal="left" vertical="center" wrapText="1"/>
      <protection/>
    </xf>
    <xf numFmtId="0" fontId="3" fillId="0" borderId="16" xfId="66" applyFont="1" applyBorder="1">
      <alignment/>
      <protection/>
    </xf>
    <xf numFmtId="176" fontId="7" fillId="0" borderId="12" xfId="84" applyNumberFormat="1" applyFont="1" applyFill="1" applyBorder="1" applyAlignment="1">
      <alignment horizontal="center" vertical="center" wrapText="1"/>
      <protection/>
    </xf>
    <xf numFmtId="176" fontId="7" fillId="0" borderId="13" xfId="84" applyNumberFormat="1" applyFont="1" applyFill="1" applyBorder="1" applyAlignment="1">
      <alignment horizontal="center" vertical="center" wrapText="1"/>
      <protection/>
    </xf>
    <xf numFmtId="176" fontId="44" fillId="0" borderId="16" xfId="66" applyNumberFormat="1" applyFont="1" applyBorder="1" applyAlignment="1">
      <alignment horizontal="center" vertical="center"/>
      <protection/>
    </xf>
    <xf numFmtId="177" fontId="1" fillId="0" borderId="12" xfId="0" applyNumberFormat="1" applyFont="1" applyBorder="1" applyAlignment="1">
      <alignment horizontal="center"/>
    </xf>
    <xf numFmtId="3" fontId="1" fillId="0" borderId="12" xfId="66" applyNumberFormat="1" applyFont="1" applyBorder="1" applyAlignment="1">
      <alignment horizontal="center"/>
      <protection/>
    </xf>
    <xf numFmtId="3" fontId="1" fillId="0" borderId="19" xfId="66" applyNumberFormat="1" applyFont="1" applyBorder="1" applyAlignment="1">
      <alignment horizontal="center"/>
      <protection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88" applyFont="1" applyFill="1" applyAlignment="1">
      <alignment horizont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1" fillId="0" borderId="20" xfId="68" applyFont="1" applyBorder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0" fontId="44" fillId="0" borderId="0" xfId="66" applyFont="1" applyBorder="1" applyAlignment="1">
      <alignment horizontal="center" vertical="center" wrapText="1"/>
      <protection/>
    </xf>
    <xf numFmtId="0" fontId="42" fillId="0" borderId="20" xfId="66" applyFont="1" applyBorder="1" applyAlignment="1">
      <alignment horizontal="right" vertical="center" wrapText="1"/>
      <protection/>
    </xf>
    <xf numFmtId="0" fontId="3" fillId="0" borderId="18" xfId="84" applyFont="1" applyBorder="1" applyAlignment="1">
      <alignment horizontal="center" vertical="center" wrapText="1"/>
      <protection/>
    </xf>
    <xf numFmtId="4" fontId="29" fillId="28" borderId="18" xfId="84" applyNumberFormat="1" applyFont="1" applyFill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3" fillId="0" borderId="12" xfId="84" applyFont="1" applyBorder="1" applyAlignment="1">
      <alignment horizontal="center" vertical="center" wrapText="1"/>
      <protection/>
    </xf>
    <xf numFmtId="0" fontId="3" fillId="0" borderId="17" xfId="84" applyFont="1" applyBorder="1" applyAlignment="1">
      <alignment horizontal="center" vertical="center" wrapText="1"/>
      <protection/>
    </xf>
    <xf numFmtId="4" fontId="29" fillId="28" borderId="12" xfId="84" applyNumberFormat="1" applyFont="1" applyFill="1" applyBorder="1" applyAlignment="1">
      <alignment horizontal="center" vertical="center" wrapText="1"/>
      <protection/>
    </xf>
    <xf numFmtId="4" fontId="29" fillId="28" borderId="17" xfId="84" applyNumberFormat="1" applyFont="1" applyFill="1" applyBorder="1" applyAlignment="1">
      <alignment horizontal="center" vertical="center" wrapText="1"/>
      <protection/>
    </xf>
    <xf numFmtId="0" fontId="44" fillId="0" borderId="0" xfId="66" applyFont="1" applyFill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/>
      <protection/>
    </xf>
    <xf numFmtId="0" fontId="29" fillId="0" borderId="0" xfId="66" applyFont="1" applyFill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1" fillId="0" borderId="18" xfId="6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87" applyNumberFormat="1" applyFont="1" applyFill="1" applyBorder="1" applyAlignment="1" applyProtection="1">
      <alignment horizontal="center" vertical="top" wrapText="1"/>
      <protection/>
    </xf>
    <xf numFmtId="0" fontId="3" fillId="0" borderId="0" xfId="87" applyNumberFormat="1" applyFont="1" applyFill="1" applyBorder="1" applyAlignment="1" applyProtection="1">
      <alignment horizontal="center" vertical="center" wrapText="1"/>
      <protection/>
    </xf>
    <xf numFmtId="0" fontId="1" fillId="0" borderId="20" xfId="87" applyNumberFormat="1" applyFont="1" applyFill="1" applyBorder="1" applyAlignment="1" applyProtection="1">
      <alignment horizontal="right"/>
      <protection/>
    </xf>
    <xf numFmtId="0" fontId="0" fillId="0" borderId="14" xfId="66" applyBorder="1" applyAlignment="1">
      <alignment horizontal="center" wrapText="1"/>
      <protection/>
    </xf>
    <xf numFmtId="0" fontId="0" fillId="0" borderId="0" xfId="66" applyAlignment="1">
      <alignment horizont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3" xfId="75"/>
    <cellStyle name="Обычный 3 2" xfId="76"/>
    <cellStyle name="Обычный 3 2 2" xfId="77"/>
    <cellStyle name="Обычный 4" xfId="78"/>
    <cellStyle name="Обычный 5" xfId="79"/>
    <cellStyle name="Обычный 6" xfId="80"/>
    <cellStyle name="Обычный 6 2" xfId="81"/>
    <cellStyle name="Обычный 7" xfId="82"/>
    <cellStyle name="Обычный 7 2" xfId="83"/>
    <cellStyle name="Обычный 8" xfId="84"/>
    <cellStyle name="Обычный 9" xfId="85"/>
    <cellStyle name="Обычный_Bud-2000" xfId="86"/>
    <cellStyle name="Обычный_военкомат-2" xfId="87"/>
    <cellStyle name="Обычный_Инвестиц.программа на 2005г. для Минфина по новой структк" xfId="88"/>
    <cellStyle name="Обычный_прил.финпом" xfId="89"/>
    <cellStyle name="Отдельная ячейка" xfId="90"/>
    <cellStyle name="Отдельная ячейка - константа" xfId="91"/>
    <cellStyle name="Отдельная ячейка - константа [печать]" xfId="92"/>
    <cellStyle name="Отдельная ячейка [печать]" xfId="93"/>
    <cellStyle name="Отдельная ячейка-результат" xfId="94"/>
    <cellStyle name="Отдельная ячейка-результат [печать]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ойства элементов измерения" xfId="102"/>
    <cellStyle name="Свойства элементов измерения [печать]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 2" xfId="109"/>
    <cellStyle name="Хороший" xfId="110"/>
    <cellStyle name="Элементы осей" xfId="111"/>
    <cellStyle name="Элементы осей [печать]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1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20.8515625" style="0" customWidth="1"/>
    <col min="4" max="4" width="22.140625" style="0" customWidth="1"/>
    <col min="5" max="5" width="15.00390625" style="0" customWidth="1"/>
    <col min="6" max="6" width="13.7109375" style="0" customWidth="1"/>
  </cols>
  <sheetData>
    <row r="1" spans="1:4" ht="15.75">
      <c r="A1" s="1"/>
      <c r="D1" s="63" t="s">
        <v>238</v>
      </c>
    </row>
    <row r="2" spans="1:4" ht="15.75">
      <c r="A2" s="2"/>
      <c r="D2" s="63" t="s">
        <v>193</v>
      </c>
    </row>
    <row r="3" ht="15.75">
      <c r="D3" s="64" t="s">
        <v>241</v>
      </c>
    </row>
    <row r="4" spans="1:4" ht="15.75">
      <c r="A4" s="2"/>
      <c r="B4" s="25"/>
      <c r="C4" s="25"/>
      <c r="D4" s="63" t="s">
        <v>242</v>
      </c>
    </row>
    <row r="5" spans="1:4" ht="15.75">
      <c r="A5" s="2"/>
      <c r="B5" s="25"/>
      <c r="C5" s="25"/>
      <c r="D5" s="63"/>
    </row>
    <row r="6" spans="1:4" ht="15.75">
      <c r="A6" s="2"/>
      <c r="B6" s="24"/>
      <c r="C6" s="24"/>
      <c r="D6" s="63" t="s">
        <v>147</v>
      </c>
    </row>
    <row r="7" spans="1:4" ht="15.75">
      <c r="A7" s="2"/>
      <c r="B7" s="24"/>
      <c r="C7" s="24"/>
      <c r="D7" s="24"/>
    </row>
    <row r="8" spans="1:4" ht="15.75">
      <c r="A8" s="255" t="s">
        <v>0</v>
      </c>
      <c r="B8" s="255"/>
      <c r="C8" s="255"/>
      <c r="D8" s="255"/>
    </row>
    <row r="9" spans="1:4" ht="45" customHeight="1">
      <c r="A9" s="256" t="s">
        <v>243</v>
      </c>
      <c r="B9" s="256"/>
      <c r="C9" s="256"/>
      <c r="D9" s="256"/>
    </row>
    <row r="10" spans="1:4" ht="15.75">
      <c r="A10" s="4"/>
      <c r="B10" s="4"/>
      <c r="C10" s="4"/>
      <c r="D10" s="3" t="s">
        <v>1</v>
      </c>
    </row>
    <row r="11" spans="1:4" ht="24.75" customHeight="1">
      <c r="A11" s="28" t="s">
        <v>2</v>
      </c>
      <c r="B11" s="28" t="s">
        <v>3</v>
      </c>
      <c r="C11" s="66" t="s">
        <v>230</v>
      </c>
      <c r="D11" s="66" t="s">
        <v>244</v>
      </c>
    </row>
    <row r="12" spans="1:7" ht="16.5" customHeight="1">
      <c r="A12" s="38">
        <v>1</v>
      </c>
      <c r="B12" s="118" t="s">
        <v>5</v>
      </c>
      <c r="C12" s="217">
        <v>165584.2</v>
      </c>
      <c r="D12" s="8">
        <v>161983.4</v>
      </c>
      <c r="E12" s="156"/>
      <c r="F12" s="83"/>
      <c r="G12" s="57"/>
    </row>
    <row r="13" spans="1:7" ht="15" customHeight="1">
      <c r="A13" s="39">
        <v>2</v>
      </c>
      <c r="B13" s="119" t="s">
        <v>6</v>
      </c>
      <c r="C13" s="30">
        <v>164799.58</v>
      </c>
      <c r="D13" s="8">
        <v>161215.8</v>
      </c>
      <c r="E13" s="156"/>
      <c r="F13" s="83"/>
      <c r="G13" s="57"/>
    </row>
    <row r="14" spans="1:7" ht="15" customHeight="1">
      <c r="A14" s="39">
        <v>3</v>
      </c>
      <c r="B14" s="119" t="s">
        <v>155</v>
      </c>
      <c r="C14" s="30">
        <v>136310.19</v>
      </c>
      <c r="D14" s="8">
        <v>133345.9</v>
      </c>
      <c r="E14" s="156"/>
      <c r="F14" s="83"/>
      <c r="G14" s="57"/>
    </row>
    <row r="15" spans="1:7" ht="16.5" customHeight="1">
      <c r="A15" s="39">
        <v>4</v>
      </c>
      <c r="B15" s="119" t="s">
        <v>7</v>
      </c>
      <c r="C15" s="30">
        <v>92574.38</v>
      </c>
      <c r="D15" s="8">
        <v>90561.2</v>
      </c>
      <c r="E15" s="156"/>
      <c r="F15" s="83"/>
      <c r="G15" s="57"/>
    </row>
    <row r="16" spans="1:7" ht="16.5" customHeight="1">
      <c r="A16" s="39">
        <v>5</v>
      </c>
      <c r="B16" s="119" t="s">
        <v>8</v>
      </c>
      <c r="C16" s="30">
        <v>129555.34</v>
      </c>
      <c r="D16" s="8">
        <v>126738</v>
      </c>
      <c r="E16" s="156"/>
      <c r="F16" s="83"/>
      <c r="G16" s="57"/>
    </row>
    <row r="17" spans="1:7" ht="15" customHeight="1">
      <c r="A17" s="39">
        <v>6</v>
      </c>
      <c r="B17" s="119" t="s">
        <v>9</v>
      </c>
      <c r="C17" s="30">
        <v>114699.42</v>
      </c>
      <c r="D17" s="8">
        <v>112205.1</v>
      </c>
      <c r="E17" s="156"/>
      <c r="F17" s="83"/>
      <c r="G17" s="57"/>
    </row>
    <row r="18" spans="1:7" ht="15.75">
      <c r="A18" s="39">
        <v>7</v>
      </c>
      <c r="B18" s="119" t="s">
        <v>10</v>
      </c>
      <c r="C18" s="30">
        <v>132297.88</v>
      </c>
      <c r="D18" s="8">
        <v>129420.9</v>
      </c>
      <c r="E18" s="156"/>
      <c r="F18" s="83"/>
      <c r="G18" s="57"/>
    </row>
    <row r="19" spans="1:7" ht="15" customHeight="1">
      <c r="A19" s="39">
        <v>8</v>
      </c>
      <c r="B19" s="119" t="s">
        <v>11</v>
      </c>
      <c r="C19" s="30">
        <v>111909.56</v>
      </c>
      <c r="D19" s="8">
        <v>109475.9</v>
      </c>
      <c r="E19" s="156"/>
      <c r="F19" s="83"/>
      <c r="G19" s="57"/>
    </row>
    <row r="20" spans="1:7" ht="15.75" customHeight="1">
      <c r="A20" s="39">
        <v>9</v>
      </c>
      <c r="B20" s="119" t="s">
        <v>12</v>
      </c>
      <c r="C20" s="30">
        <v>129323.23</v>
      </c>
      <c r="D20" s="8">
        <v>126510.9</v>
      </c>
      <c r="E20" s="156"/>
      <c r="F20" s="83"/>
      <c r="G20" s="57"/>
    </row>
    <row r="21" spans="1:7" ht="16.5" customHeight="1">
      <c r="A21" s="39">
        <v>10</v>
      </c>
      <c r="B21" s="119" t="s">
        <v>13</v>
      </c>
      <c r="C21" s="30">
        <v>100051.95</v>
      </c>
      <c r="D21" s="8">
        <v>97876.2</v>
      </c>
      <c r="E21" s="156"/>
      <c r="F21" s="83"/>
      <c r="G21" s="57"/>
    </row>
    <row r="22" spans="1:7" ht="17.25" customHeight="1">
      <c r="A22" s="39">
        <v>11</v>
      </c>
      <c r="B22" s="119" t="s">
        <v>14</v>
      </c>
      <c r="C22" s="30">
        <v>115690.67</v>
      </c>
      <c r="D22" s="8">
        <v>113174.8</v>
      </c>
      <c r="E22" s="156"/>
      <c r="F22" s="83"/>
      <c r="G22" s="57"/>
    </row>
    <row r="23" spans="1:7" ht="16.5" customHeight="1">
      <c r="A23" s="39">
        <v>12</v>
      </c>
      <c r="B23" s="119" t="s">
        <v>15</v>
      </c>
      <c r="C23" s="30">
        <v>28010.61</v>
      </c>
      <c r="D23" s="8">
        <v>27401.5</v>
      </c>
      <c r="E23" s="156"/>
      <c r="F23" s="83"/>
      <c r="G23" s="57"/>
    </row>
    <row r="24" spans="1:7" ht="17.25" customHeight="1">
      <c r="A24" s="39">
        <v>13</v>
      </c>
      <c r="B24" s="119" t="s">
        <v>17</v>
      </c>
      <c r="C24" s="30">
        <v>126663.53</v>
      </c>
      <c r="D24" s="8">
        <v>123909.1</v>
      </c>
      <c r="E24" s="156"/>
      <c r="F24" s="83"/>
      <c r="G24" s="57"/>
    </row>
    <row r="25" spans="1:7" ht="16.5" customHeight="1">
      <c r="A25" s="39">
        <v>14</v>
      </c>
      <c r="B25" s="119" t="s">
        <v>18</v>
      </c>
      <c r="C25" s="30">
        <v>98119.52</v>
      </c>
      <c r="D25" s="8">
        <v>95985.8</v>
      </c>
      <c r="E25" s="156"/>
      <c r="F25" s="83"/>
      <c r="G25" s="57"/>
    </row>
    <row r="26" spans="1:7" ht="15.75" customHeight="1">
      <c r="A26" s="39">
        <v>15</v>
      </c>
      <c r="B26" s="119" t="s">
        <v>19</v>
      </c>
      <c r="C26" s="30">
        <v>124836.69</v>
      </c>
      <c r="D26" s="8">
        <v>122122</v>
      </c>
      <c r="E26" s="156"/>
      <c r="F26" s="83"/>
      <c r="G26" s="57"/>
    </row>
    <row r="27" spans="1:7" ht="15" customHeight="1">
      <c r="A27" s="39">
        <v>16</v>
      </c>
      <c r="B27" s="119" t="s">
        <v>20</v>
      </c>
      <c r="C27" s="30">
        <v>109728.64</v>
      </c>
      <c r="D27" s="8">
        <v>107342.4</v>
      </c>
      <c r="E27" s="156"/>
      <c r="F27" s="83"/>
      <c r="G27" s="57"/>
    </row>
    <row r="28" spans="1:7" ht="15" customHeight="1">
      <c r="A28" s="39">
        <v>17</v>
      </c>
      <c r="B28" s="119" t="s">
        <v>21</v>
      </c>
      <c r="C28" s="30">
        <v>128557.73</v>
      </c>
      <c r="D28" s="8">
        <v>125762.1</v>
      </c>
      <c r="E28" s="156"/>
      <c r="F28" s="83"/>
      <c r="G28" s="57"/>
    </row>
    <row r="29" spans="1:7" ht="19.5" customHeight="1">
      <c r="A29" s="40"/>
      <c r="B29" s="254" t="s">
        <v>22</v>
      </c>
      <c r="C29" s="68">
        <f>SUM(C12:C28)</f>
        <v>2008713.1199999999</v>
      </c>
      <c r="D29" s="68">
        <f>SUM(D12:D28)</f>
        <v>1965031</v>
      </c>
      <c r="E29" s="41"/>
      <c r="F29" s="41"/>
      <c r="G29" s="57"/>
    </row>
    <row r="30" spans="1:4" ht="15.75">
      <c r="A30" s="2"/>
      <c r="B30" s="2"/>
      <c r="C30" s="2"/>
      <c r="D30" s="2"/>
    </row>
    <row r="31" ht="15.75">
      <c r="D31" s="27"/>
    </row>
  </sheetData>
  <sheetProtection/>
  <mergeCells count="2">
    <mergeCell ref="A8:D8"/>
    <mergeCell ref="A9:D9"/>
  </mergeCells>
  <printOptions horizontalCentered="1"/>
  <pageMargins left="0.984251968503937" right="0.5905511811023623" top="0.7874015748031497" bottom="0.7874015748031497" header="0.2362204724409449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7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10.421875" style="83" customWidth="1"/>
    <col min="2" max="2" width="30.140625" style="83" customWidth="1"/>
    <col min="3" max="3" width="23.28125" style="83" customWidth="1"/>
    <col min="4" max="4" width="23.421875" style="83" customWidth="1"/>
    <col min="5" max="16384" width="9.140625" style="83" customWidth="1"/>
  </cols>
  <sheetData>
    <row r="1" spans="2:4" ht="15.75">
      <c r="B1" s="154"/>
      <c r="C1" s="154"/>
      <c r="D1" s="84" t="s">
        <v>276</v>
      </c>
    </row>
    <row r="2" spans="1:4" ht="15.75">
      <c r="A2" s="146"/>
      <c r="B2" s="146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39" customHeight="1">
      <c r="A5" s="268" t="s">
        <v>252</v>
      </c>
      <c r="B5" s="268"/>
      <c r="C5" s="268"/>
      <c r="D5" s="268"/>
    </row>
    <row r="6" spans="1:4" ht="14.25" customHeight="1">
      <c r="A6" s="269" t="s">
        <v>1</v>
      </c>
      <c r="B6" s="269"/>
      <c r="C6" s="269"/>
      <c r="D6" s="269"/>
    </row>
    <row r="7" spans="1:4" ht="12.75">
      <c r="A7" s="270" t="s">
        <v>2</v>
      </c>
      <c r="B7" s="270" t="s">
        <v>191</v>
      </c>
      <c r="C7" s="271" t="s">
        <v>230</v>
      </c>
      <c r="D7" s="271" t="s">
        <v>244</v>
      </c>
    </row>
    <row r="8" spans="1:4" ht="12.75">
      <c r="A8" s="270"/>
      <c r="B8" s="270"/>
      <c r="C8" s="271"/>
      <c r="D8" s="271"/>
    </row>
    <row r="9" spans="1:4" ht="15.75">
      <c r="A9" s="149">
        <v>1</v>
      </c>
      <c r="B9" s="150" t="s">
        <v>218</v>
      </c>
      <c r="C9" s="161">
        <v>31</v>
      </c>
      <c r="D9" s="161">
        <v>31</v>
      </c>
    </row>
    <row r="10" spans="1:4" ht="15.75">
      <c r="A10" s="145">
        <v>2</v>
      </c>
      <c r="B10" s="151" t="s">
        <v>206</v>
      </c>
      <c r="C10" s="161">
        <v>81</v>
      </c>
      <c r="D10" s="161">
        <v>81</v>
      </c>
    </row>
    <row r="11" spans="1:4" ht="15.75">
      <c r="A11" s="145">
        <v>3</v>
      </c>
      <c r="B11" s="151" t="s">
        <v>207</v>
      </c>
      <c r="C11" s="161">
        <v>91</v>
      </c>
      <c r="D11" s="161">
        <v>91</v>
      </c>
    </row>
    <row r="12" spans="1:4" ht="15.75">
      <c r="A12" s="145">
        <v>4</v>
      </c>
      <c r="B12" s="151" t="s">
        <v>219</v>
      </c>
      <c r="C12" s="161">
        <v>61</v>
      </c>
      <c r="D12" s="161">
        <v>61</v>
      </c>
    </row>
    <row r="13" spans="1:4" ht="15.75">
      <c r="A13" s="145">
        <v>5</v>
      </c>
      <c r="B13" s="151" t="s">
        <v>220</v>
      </c>
      <c r="C13" s="161">
        <v>11</v>
      </c>
      <c r="D13" s="161">
        <v>11</v>
      </c>
    </row>
    <row r="14" spans="1:4" ht="15.75">
      <c r="A14" s="145">
        <v>6</v>
      </c>
      <c r="B14" s="151" t="s">
        <v>221</v>
      </c>
      <c r="C14" s="161">
        <v>21</v>
      </c>
      <c r="D14" s="161">
        <v>21</v>
      </c>
    </row>
    <row r="15" spans="1:4" ht="15.75">
      <c r="A15" s="145">
        <v>7</v>
      </c>
      <c r="B15" s="151" t="s">
        <v>222</v>
      </c>
      <c r="C15" s="161">
        <v>21</v>
      </c>
      <c r="D15" s="161">
        <v>21</v>
      </c>
    </row>
    <row r="16" spans="1:4" ht="15.75">
      <c r="A16" s="145">
        <v>8</v>
      </c>
      <c r="B16" s="151" t="s">
        <v>208</v>
      </c>
      <c r="C16" s="161">
        <v>61</v>
      </c>
      <c r="D16" s="161">
        <v>61</v>
      </c>
    </row>
    <row r="17" spans="1:4" ht="15.75">
      <c r="A17" s="145">
        <v>9</v>
      </c>
      <c r="B17" s="151" t="s">
        <v>209</v>
      </c>
      <c r="C17" s="161">
        <v>21</v>
      </c>
      <c r="D17" s="161">
        <v>21</v>
      </c>
    </row>
    <row r="18" spans="1:4" ht="15.75">
      <c r="A18" s="145">
        <v>10</v>
      </c>
      <c r="B18" s="151" t="s">
        <v>223</v>
      </c>
      <c r="C18" s="161">
        <v>21</v>
      </c>
      <c r="D18" s="161">
        <v>21</v>
      </c>
    </row>
    <row r="19" spans="1:4" ht="15.75">
      <c r="A19" s="145">
        <v>11</v>
      </c>
      <c r="B19" s="151" t="s">
        <v>210</v>
      </c>
      <c r="C19" s="161">
        <v>21</v>
      </c>
      <c r="D19" s="161">
        <v>21</v>
      </c>
    </row>
    <row r="20" spans="1:4" ht="15.75">
      <c r="A20" s="145">
        <v>12</v>
      </c>
      <c r="B20" s="151" t="s">
        <v>225</v>
      </c>
      <c r="C20" s="161">
        <v>21</v>
      </c>
      <c r="D20" s="161">
        <v>21</v>
      </c>
    </row>
    <row r="21" spans="1:4" ht="15.75">
      <c r="A21" s="145">
        <v>13</v>
      </c>
      <c r="B21" s="151" t="s">
        <v>211</v>
      </c>
      <c r="C21" s="161">
        <v>101</v>
      </c>
      <c r="D21" s="161">
        <v>101</v>
      </c>
    </row>
    <row r="22" spans="1:4" ht="15.75">
      <c r="A22" s="145">
        <v>14</v>
      </c>
      <c r="B22" s="151" t="s">
        <v>212</v>
      </c>
      <c r="C22" s="161">
        <v>21</v>
      </c>
      <c r="D22" s="161">
        <v>21</v>
      </c>
    </row>
    <row r="23" spans="1:4" ht="15.75">
      <c r="A23" s="145">
        <v>15</v>
      </c>
      <c r="B23" s="151" t="s">
        <v>213</v>
      </c>
      <c r="C23" s="161">
        <v>31</v>
      </c>
      <c r="D23" s="161">
        <v>31</v>
      </c>
    </row>
    <row r="24" spans="1:4" ht="15.75">
      <c r="A24" s="145">
        <v>16</v>
      </c>
      <c r="B24" s="151" t="s">
        <v>214</v>
      </c>
      <c r="C24" s="161">
        <v>21</v>
      </c>
      <c r="D24" s="161">
        <v>21</v>
      </c>
    </row>
    <row r="25" spans="1:4" ht="15.75">
      <c r="A25" s="145">
        <v>17</v>
      </c>
      <c r="B25" s="151" t="s">
        <v>217</v>
      </c>
      <c r="C25" s="161">
        <v>21</v>
      </c>
      <c r="D25" s="161">
        <v>21</v>
      </c>
    </row>
    <row r="26" spans="1:4" ht="15.75">
      <c r="A26" s="145">
        <v>18</v>
      </c>
      <c r="B26" s="151" t="s">
        <v>216</v>
      </c>
      <c r="C26" s="161">
        <v>364</v>
      </c>
      <c r="D26" s="161">
        <v>364</v>
      </c>
    </row>
    <row r="27" spans="1:4" ht="15.75">
      <c r="A27" s="142"/>
      <c r="B27" s="143" t="s">
        <v>22</v>
      </c>
      <c r="C27" s="153">
        <f>SUM(C9:C26)</f>
        <v>1021</v>
      </c>
      <c r="D27" s="153">
        <f>SUM(D9:D26)</f>
        <v>1021</v>
      </c>
    </row>
  </sheetData>
  <sheetProtection/>
  <mergeCells count="7">
    <mergeCell ref="A4:D4"/>
    <mergeCell ref="A5:D5"/>
    <mergeCell ref="A6:D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8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9.140625" style="83" customWidth="1"/>
    <col min="2" max="2" width="40.8515625" style="83" customWidth="1"/>
    <col min="3" max="4" width="21.57421875" style="83" customWidth="1"/>
    <col min="5" max="16384" width="9.140625" style="83" customWidth="1"/>
  </cols>
  <sheetData>
    <row r="1" spans="1:4" ht="15.75">
      <c r="A1" s="272" t="s">
        <v>184</v>
      </c>
      <c r="B1" s="272"/>
      <c r="C1" s="272"/>
      <c r="D1" s="272"/>
    </row>
    <row r="2" spans="1:4" ht="15.75">
      <c r="A2" s="146"/>
      <c r="B2" s="146"/>
      <c r="C2" s="146"/>
      <c r="D2" s="84" t="s">
        <v>189</v>
      </c>
    </row>
    <row r="3" spans="1:4" ht="12.75">
      <c r="A3" s="144"/>
      <c r="B3" s="144"/>
      <c r="C3" s="144"/>
      <c r="D3" s="144"/>
    </row>
    <row r="4" spans="1:4" ht="15.75">
      <c r="A4" s="267" t="s">
        <v>0</v>
      </c>
      <c r="B4" s="267"/>
      <c r="C4" s="267"/>
      <c r="D4" s="267"/>
    </row>
    <row r="5" spans="1:4" ht="41.25" customHeight="1">
      <c r="A5" s="268" t="s">
        <v>287</v>
      </c>
      <c r="B5" s="268"/>
      <c r="C5" s="268"/>
      <c r="D5" s="268"/>
    </row>
    <row r="6" spans="1:4" ht="15.75" customHeight="1">
      <c r="A6" s="147"/>
      <c r="B6" s="147"/>
      <c r="C6" s="147"/>
      <c r="D6" s="148" t="s">
        <v>1</v>
      </c>
    </row>
    <row r="7" spans="1:4" ht="30.75" customHeight="1">
      <c r="A7" s="155" t="s">
        <v>2</v>
      </c>
      <c r="B7" s="155" t="s">
        <v>191</v>
      </c>
      <c r="C7" s="155" t="s">
        <v>231</v>
      </c>
      <c r="D7" s="168" t="s">
        <v>239</v>
      </c>
    </row>
    <row r="8" spans="1:4" ht="15.75">
      <c r="A8" s="145">
        <v>1</v>
      </c>
      <c r="B8" s="157" t="s">
        <v>23</v>
      </c>
      <c r="C8" s="165">
        <v>486.768</v>
      </c>
      <c r="D8" s="165"/>
    </row>
    <row r="9" spans="1:4" ht="15.75">
      <c r="A9" s="142"/>
      <c r="B9" s="143" t="s">
        <v>227</v>
      </c>
      <c r="C9" s="153">
        <f>SUM(C8:C8)</f>
        <v>486.768</v>
      </c>
      <c r="D9" s="153">
        <f>SUM(D8:D8)</f>
        <v>0</v>
      </c>
    </row>
    <row r="28" ht="18.75">
      <c r="C28" s="166"/>
    </row>
  </sheetData>
  <sheetProtection/>
  <mergeCells count="3">
    <mergeCell ref="A1:D1"/>
    <mergeCell ref="A4:D4"/>
    <mergeCell ref="A5:D5"/>
  </mergeCells>
  <printOptions/>
  <pageMargins left="0.7" right="0.76" top="0.75" bottom="0.75" header="0.3" footer="0.3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46" customWidth="1"/>
    <col min="2" max="2" width="35.140625" style="46" customWidth="1"/>
    <col min="3" max="4" width="21.140625" style="46" customWidth="1"/>
    <col min="5" max="5" width="14.57421875" style="46" customWidth="1"/>
    <col min="6" max="16384" width="9.140625" style="46" customWidth="1"/>
  </cols>
  <sheetData>
    <row r="1" spans="1:4" s="45" customFormat="1" ht="15.75">
      <c r="A1" s="43"/>
      <c r="B1" s="44"/>
      <c r="C1" s="44"/>
      <c r="D1" s="81" t="s">
        <v>152</v>
      </c>
    </row>
    <row r="2" spans="1:4" s="45" customFormat="1" ht="15.75">
      <c r="A2" s="43"/>
      <c r="B2" s="44"/>
      <c r="C2" s="44"/>
      <c r="D2" s="81" t="s">
        <v>189</v>
      </c>
    </row>
    <row r="3" spans="1:3" s="45" customFormat="1" ht="15.75">
      <c r="A3" s="43"/>
      <c r="B3" s="44"/>
      <c r="C3" s="44"/>
    </row>
    <row r="4" spans="1:4" ht="19.5" customHeight="1">
      <c r="A4" s="264" t="s">
        <v>0</v>
      </c>
      <c r="B4" s="264"/>
      <c r="C4" s="264"/>
      <c r="D4" s="264"/>
    </row>
    <row r="5" spans="1:4" ht="42" customHeight="1">
      <c r="A5" s="265" t="s">
        <v>251</v>
      </c>
      <c r="B5" s="265"/>
      <c r="C5" s="265"/>
      <c r="D5" s="265"/>
    </row>
    <row r="6" spans="1:4" ht="15.75">
      <c r="A6" s="47"/>
      <c r="B6" s="47"/>
      <c r="C6" s="47"/>
      <c r="D6" s="48" t="s">
        <v>1</v>
      </c>
    </row>
    <row r="7" spans="1:5" ht="35.25" customHeight="1">
      <c r="A7" s="72" t="s">
        <v>2</v>
      </c>
      <c r="B7" s="72" t="s">
        <v>3</v>
      </c>
      <c r="C7" s="214" t="s">
        <v>230</v>
      </c>
      <c r="D7" s="214" t="s">
        <v>244</v>
      </c>
      <c r="E7" s="132"/>
    </row>
    <row r="8" spans="1:6" ht="15.75">
      <c r="A8" s="51">
        <v>1</v>
      </c>
      <c r="B8" s="216" t="s">
        <v>195</v>
      </c>
      <c r="C8" s="218">
        <v>3220</v>
      </c>
      <c r="D8" s="217">
        <v>3220</v>
      </c>
      <c r="E8" s="133"/>
      <c r="F8" s="158"/>
    </row>
    <row r="9" spans="1:6" ht="15.75">
      <c r="A9" s="53">
        <v>2</v>
      </c>
      <c r="B9" s="215" t="s">
        <v>10</v>
      </c>
      <c r="C9" s="219">
        <v>4210</v>
      </c>
      <c r="D9" s="30">
        <v>4210</v>
      </c>
      <c r="E9" s="133"/>
      <c r="F9" s="158"/>
    </row>
    <row r="10" spans="1:6" ht="15.75">
      <c r="A10" s="53">
        <v>3</v>
      </c>
      <c r="B10" s="215" t="s">
        <v>12</v>
      </c>
      <c r="C10" s="219">
        <v>4000</v>
      </c>
      <c r="D10" s="30">
        <v>4000</v>
      </c>
      <c r="E10" s="133"/>
      <c r="F10" s="158"/>
    </row>
    <row r="11" spans="1:6" ht="15.75">
      <c r="A11" s="53">
        <v>4</v>
      </c>
      <c r="B11" s="215" t="s">
        <v>14</v>
      </c>
      <c r="C11" s="219">
        <v>3750</v>
      </c>
      <c r="D11" s="30">
        <v>3750</v>
      </c>
      <c r="E11" s="133"/>
      <c r="F11" s="158"/>
    </row>
    <row r="12" spans="1:6" ht="15.75">
      <c r="A12" s="53">
        <v>5</v>
      </c>
      <c r="B12" s="215" t="s">
        <v>19</v>
      </c>
      <c r="C12" s="219">
        <v>3230</v>
      </c>
      <c r="D12" s="30">
        <v>3230</v>
      </c>
      <c r="E12" s="133"/>
      <c r="F12" s="158"/>
    </row>
    <row r="13" spans="1:5" ht="15.75">
      <c r="A13" s="54"/>
      <c r="B13" s="55" t="s">
        <v>22</v>
      </c>
      <c r="C13" s="220">
        <f>SUM(C8:C12)</f>
        <v>18410</v>
      </c>
      <c r="D13" s="221">
        <f>SUM(D8:D12)</f>
        <v>18410</v>
      </c>
      <c r="E13" s="136" t="s">
        <v>235</v>
      </c>
    </row>
    <row r="15" ht="12.75">
      <c r="D15" s="74"/>
    </row>
  </sheetData>
  <sheetProtection/>
  <mergeCells count="2">
    <mergeCell ref="A4:D4"/>
    <mergeCell ref="A5:D5"/>
  </mergeCells>
  <printOptions horizontalCentered="1"/>
  <pageMargins left="0.42" right="0.29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7.421875" style="83" customWidth="1"/>
    <col min="3" max="3" width="20.710937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272</v>
      </c>
    </row>
    <row r="2" spans="1:4" ht="15.75">
      <c r="A2" s="146"/>
      <c r="B2" s="146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39" customHeight="1">
      <c r="A5" s="268" t="s">
        <v>268</v>
      </c>
      <c r="B5" s="268"/>
      <c r="C5" s="268"/>
      <c r="D5" s="268"/>
    </row>
    <row r="6" spans="1:4" ht="14.25" customHeight="1">
      <c r="A6" s="269" t="s">
        <v>1</v>
      </c>
      <c r="B6" s="269"/>
      <c r="C6" s="269"/>
      <c r="D6" s="269"/>
    </row>
    <row r="7" spans="1:4" ht="12.75">
      <c r="A7" s="270" t="s">
        <v>2</v>
      </c>
      <c r="B7" s="270" t="s">
        <v>191</v>
      </c>
      <c r="C7" s="271" t="s">
        <v>230</v>
      </c>
      <c r="D7" s="271" t="s">
        <v>244</v>
      </c>
    </row>
    <row r="8" spans="1:4" ht="12.75">
      <c r="A8" s="270"/>
      <c r="B8" s="270"/>
      <c r="C8" s="271"/>
      <c r="D8" s="271"/>
    </row>
    <row r="9" spans="1:4" ht="15.75">
      <c r="A9" s="149">
        <v>1</v>
      </c>
      <c r="B9" s="36" t="s">
        <v>6</v>
      </c>
      <c r="C9" s="30">
        <v>5985</v>
      </c>
      <c r="D9" s="30">
        <v>5985</v>
      </c>
    </row>
    <row r="10" spans="1:4" ht="15.75">
      <c r="A10" s="145">
        <v>2</v>
      </c>
      <c r="B10" s="36" t="s">
        <v>155</v>
      </c>
      <c r="C10" s="30">
        <v>873</v>
      </c>
      <c r="D10" s="30">
        <v>873</v>
      </c>
    </row>
    <row r="11" spans="1:4" ht="15.75">
      <c r="A11" s="145">
        <v>3</v>
      </c>
      <c r="B11" s="36" t="s">
        <v>8</v>
      </c>
      <c r="C11" s="30">
        <v>2444</v>
      </c>
      <c r="D11" s="30">
        <v>2444</v>
      </c>
    </row>
    <row r="12" spans="1:4" ht="15.75">
      <c r="A12" s="145">
        <v>4</v>
      </c>
      <c r="B12" s="36" t="s">
        <v>14</v>
      </c>
      <c r="C12" s="30">
        <v>1400</v>
      </c>
      <c r="D12" s="30">
        <v>1400</v>
      </c>
    </row>
    <row r="13" spans="1:4" ht="15.75">
      <c r="A13" s="145">
        <v>5</v>
      </c>
      <c r="B13" s="36" t="s">
        <v>17</v>
      </c>
      <c r="C13" s="30">
        <v>5556</v>
      </c>
      <c r="D13" s="30">
        <v>5556</v>
      </c>
    </row>
    <row r="14" spans="1:4" ht="15.75">
      <c r="A14" s="145">
        <v>6</v>
      </c>
      <c r="B14" s="36" t="s">
        <v>20</v>
      </c>
      <c r="C14" s="30">
        <v>2363</v>
      </c>
      <c r="D14" s="30">
        <v>2363</v>
      </c>
    </row>
    <row r="15" spans="1:4" ht="15.75">
      <c r="A15" s="145">
        <v>7</v>
      </c>
      <c r="B15" s="36" t="s">
        <v>23</v>
      </c>
      <c r="C15" s="30">
        <v>1092</v>
      </c>
      <c r="D15" s="30">
        <v>1092</v>
      </c>
    </row>
    <row r="16" spans="1:4" ht="15.75">
      <c r="A16" s="142"/>
      <c r="B16" s="143" t="s">
        <v>22</v>
      </c>
      <c r="C16" s="153">
        <f>SUM(C9:C15)</f>
        <v>19713</v>
      </c>
      <c r="D16" s="153">
        <f>SUM(D9:D15)</f>
        <v>19713</v>
      </c>
    </row>
    <row r="21" spans="2:4" ht="14.25">
      <c r="B21" s="257"/>
      <c r="C21" s="257"/>
      <c r="D21" s="257"/>
    </row>
  </sheetData>
  <sheetProtection/>
  <mergeCells count="8">
    <mergeCell ref="B21:D21"/>
    <mergeCell ref="A4:D4"/>
    <mergeCell ref="A5:D5"/>
    <mergeCell ref="A6:D6"/>
    <mergeCell ref="A7:A8"/>
    <mergeCell ref="B7:B8"/>
    <mergeCell ref="C7:C8"/>
    <mergeCell ref="D7:D8"/>
  </mergeCells>
  <printOptions/>
  <pageMargins left="0.79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5.28125" style="83" customWidth="1"/>
    <col min="3" max="3" width="21.28125" style="83" customWidth="1"/>
    <col min="4" max="4" width="22.00390625" style="83" customWidth="1"/>
    <col min="5" max="16384" width="9.140625" style="83" customWidth="1"/>
  </cols>
  <sheetData>
    <row r="1" spans="2:4" ht="15.75">
      <c r="B1" s="154"/>
      <c r="C1" s="154"/>
      <c r="D1" s="84" t="s">
        <v>153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57" customHeight="1">
      <c r="A5" s="268" t="s">
        <v>284</v>
      </c>
      <c r="B5" s="268"/>
      <c r="C5" s="268"/>
      <c r="D5" s="268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207</v>
      </c>
      <c r="C9" s="161">
        <v>7071</v>
      </c>
      <c r="D9" s="161"/>
    </row>
    <row r="10" spans="1:4" ht="15.75">
      <c r="A10" s="145">
        <v>2</v>
      </c>
      <c r="B10" s="151" t="s">
        <v>219</v>
      </c>
      <c r="C10" s="161">
        <v>4849</v>
      </c>
      <c r="D10" s="161"/>
    </row>
    <row r="11" spans="1:4" ht="15.75">
      <c r="A11" s="145">
        <v>3</v>
      </c>
      <c r="B11" s="151" t="s">
        <v>220</v>
      </c>
      <c r="C11" s="161"/>
      <c r="D11" s="161">
        <v>12122</v>
      </c>
    </row>
    <row r="12" spans="1:4" ht="15.75">
      <c r="A12" s="145">
        <v>4</v>
      </c>
      <c r="B12" s="151" t="s">
        <v>221</v>
      </c>
      <c r="C12" s="161"/>
      <c r="D12" s="161">
        <v>4144.3</v>
      </c>
    </row>
    <row r="13" spans="1:4" ht="15.75">
      <c r="A13" s="145">
        <v>5</v>
      </c>
      <c r="B13" s="151" t="s">
        <v>222</v>
      </c>
      <c r="C13" s="161">
        <v>3031</v>
      </c>
      <c r="D13" s="161"/>
    </row>
    <row r="14" spans="1:4" ht="15.75">
      <c r="A14" s="145">
        <v>6</v>
      </c>
      <c r="B14" s="151" t="s">
        <v>209</v>
      </c>
      <c r="C14" s="161"/>
      <c r="D14" s="161">
        <v>8081</v>
      </c>
    </row>
    <row r="15" spans="1:4" ht="15.75">
      <c r="A15" s="145">
        <v>7</v>
      </c>
      <c r="B15" s="151" t="s">
        <v>225</v>
      </c>
      <c r="C15" s="161">
        <v>3033.7</v>
      </c>
      <c r="D15" s="161"/>
    </row>
    <row r="16" spans="1:4" ht="15.75">
      <c r="A16" s="142"/>
      <c r="B16" s="143" t="s">
        <v>227</v>
      </c>
      <c r="C16" s="153">
        <f>SUM(C9:C15)</f>
        <v>17984.7</v>
      </c>
      <c r="D16" s="153">
        <f>SUM(D9:D15)</f>
        <v>24347.3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82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28"/>
  <sheetViews>
    <sheetView view="pageBreakPreview" zoomScaleNormal="90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7.00390625" style="83" customWidth="1"/>
    <col min="3" max="3" width="19.851562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154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57" customHeight="1">
      <c r="A5" s="277" t="s">
        <v>266</v>
      </c>
      <c r="B5" s="277"/>
      <c r="C5" s="277"/>
      <c r="D5" s="277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218</v>
      </c>
      <c r="C9" s="161">
        <v>1786</v>
      </c>
      <c r="D9" s="161">
        <v>1786</v>
      </c>
    </row>
    <row r="10" spans="1:4" ht="15.75">
      <c r="A10" s="145">
        <v>2</v>
      </c>
      <c r="B10" s="151" t="s">
        <v>206</v>
      </c>
      <c r="C10" s="161">
        <v>2139</v>
      </c>
      <c r="D10" s="161">
        <v>2139</v>
      </c>
    </row>
    <row r="11" spans="1:4" ht="15.75">
      <c r="A11" s="145">
        <v>3</v>
      </c>
      <c r="B11" s="151" t="s">
        <v>207</v>
      </c>
      <c r="C11" s="161">
        <v>3303</v>
      </c>
      <c r="D11" s="161">
        <v>3303</v>
      </c>
    </row>
    <row r="12" spans="1:4" ht="15.75">
      <c r="A12" s="145">
        <v>4</v>
      </c>
      <c r="B12" s="151" t="s">
        <v>219</v>
      </c>
      <c r="C12" s="161">
        <v>3386</v>
      </c>
      <c r="D12" s="161">
        <v>3386</v>
      </c>
    </row>
    <row r="13" spans="1:4" ht="15.75">
      <c r="A13" s="145">
        <v>5</v>
      </c>
      <c r="B13" s="151" t="s">
        <v>220</v>
      </c>
      <c r="C13" s="161">
        <v>2399</v>
      </c>
      <c r="D13" s="161">
        <v>2399</v>
      </c>
    </row>
    <row r="14" spans="1:4" ht="15.75">
      <c r="A14" s="145">
        <v>6</v>
      </c>
      <c r="B14" s="151" t="s">
        <v>221</v>
      </c>
      <c r="C14" s="161">
        <v>893</v>
      </c>
      <c r="D14" s="161">
        <v>893</v>
      </c>
    </row>
    <row r="15" spans="1:4" ht="15.75">
      <c r="A15" s="145">
        <v>7</v>
      </c>
      <c r="B15" s="151" t="s">
        <v>222</v>
      </c>
      <c r="C15" s="161">
        <v>1059</v>
      </c>
      <c r="D15" s="161">
        <v>1059</v>
      </c>
    </row>
    <row r="16" spans="1:4" ht="15.75">
      <c r="A16" s="145">
        <v>8</v>
      </c>
      <c r="B16" s="151" t="s">
        <v>208</v>
      </c>
      <c r="C16" s="161">
        <v>2129</v>
      </c>
      <c r="D16" s="161">
        <v>2129</v>
      </c>
    </row>
    <row r="17" spans="1:4" ht="15.75">
      <c r="A17" s="145">
        <v>9</v>
      </c>
      <c r="B17" s="151" t="s">
        <v>209</v>
      </c>
      <c r="C17" s="161">
        <v>1516</v>
      </c>
      <c r="D17" s="161">
        <v>1516</v>
      </c>
    </row>
    <row r="18" spans="1:4" ht="15.75">
      <c r="A18" s="145">
        <v>10</v>
      </c>
      <c r="B18" s="151" t="s">
        <v>223</v>
      </c>
      <c r="C18" s="161">
        <v>2046</v>
      </c>
      <c r="D18" s="161">
        <v>2046</v>
      </c>
    </row>
    <row r="19" spans="1:4" ht="15.75">
      <c r="A19" s="145">
        <v>11</v>
      </c>
      <c r="B19" s="151" t="s">
        <v>210</v>
      </c>
      <c r="C19" s="161">
        <v>1506</v>
      </c>
      <c r="D19" s="161">
        <v>1506</v>
      </c>
    </row>
    <row r="20" spans="1:4" ht="15.75">
      <c r="A20" s="145">
        <v>12</v>
      </c>
      <c r="B20" s="151" t="s">
        <v>224</v>
      </c>
      <c r="C20" s="161">
        <v>177</v>
      </c>
      <c r="D20" s="161">
        <v>177</v>
      </c>
    </row>
    <row r="21" spans="1:4" ht="15.75">
      <c r="A21" s="145">
        <v>13</v>
      </c>
      <c r="B21" s="151" t="s">
        <v>225</v>
      </c>
      <c r="C21" s="161">
        <v>1516</v>
      </c>
      <c r="D21" s="161">
        <v>1516</v>
      </c>
    </row>
    <row r="22" spans="1:4" ht="15.75">
      <c r="A22" s="145">
        <v>14</v>
      </c>
      <c r="B22" s="151" t="s">
        <v>211</v>
      </c>
      <c r="C22" s="161">
        <v>2410</v>
      </c>
      <c r="D22" s="161">
        <v>2410</v>
      </c>
    </row>
    <row r="23" spans="1:4" ht="15.75">
      <c r="A23" s="145">
        <v>15</v>
      </c>
      <c r="B23" s="151" t="s">
        <v>212</v>
      </c>
      <c r="C23" s="161">
        <v>800</v>
      </c>
      <c r="D23" s="161">
        <v>800</v>
      </c>
    </row>
    <row r="24" spans="1:4" ht="15.75">
      <c r="A24" s="145">
        <v>16</v>
      </c>
      <c r="B24" s="151" t="s">
        <v>213</v>
      </c>
      <c r="C24" s="161">
        <v>1340</v>
      </c>
      <c r="D24" s="161">
        <v>1340</v>
      </c>
    </row>
    <row r="25" spans="1:4" ht="15.75">
      <c r="A25" s="145">
        <v>17</v>
      </c>
      <c r="B25" s="151" t="s">
        <v>214</v>
      </c>
      <c r="C25" s="161">
        <v>1433</v>
      </c>
      <c r="D25" s="161">
        <v>1433</v>
      </c>
    </row>
    <row r="26" spans="1:4" ht="15.75">
      <c r="A26" s="145">
        <v>18</v>
      </c>
      <c r="B26" s="151" t="s">
        <v>226</v>
      </c>
      <c r="C26" s="161">
        <v>893</v>
      </c>
      <c r="D26" s="161">
        <v>893</v>
      </c>
    </row>
    <row r="27" spans="1:4" ht="15.75">
      <c r="A27" s="145">
        <v>19</v>
      </c>
      <c r="B27" s="151" t="s">
        <v>216</v>
      </c>
      <c r="C27" s="161">
        <v>3386</v>
      </c>
      <c r="D27" s="161">
        <v>3386</v>
      </c>
    </row>
    <row r="28" spans="1:4" ht="15.75">
      <c r="A28" s="142"/>
      <c r="B28" s="143" t="s">
        <v>227</v>
      </c>
      <c r="C28" s="153">
        <f>SUM(C9:C27)</f>
        <v>34117</v>
      </c>
      <c r="D28" s="153">
        <f>SUM(D9:D27)</f>
        <v>34117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94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"/>
  <sheetViews>
    <sheetView view="pageBreakPreview" zoomScaleNormal="90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8.8515625" style="83" customWidth="1"/>
    <col min="3" max="3" width="19.851562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198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82.5" customHeight="1">
      <c r="A5" s="268" t="s">
        <v>267</v>
      </c>
      <c r="B5" s="268"/>
      <c r="C5" s="268"/>
      <c r="D5" s="268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216</v>
      </c>
      <c r="C9" s="161">
        <v>514786.3</v>
      </c>
      <c r="D9" s="161">
        <v>0</v>
      </c>
    </row>
    <row r="10" spans="1:4" ht="15.75">
      <c r="A10" s="142"/>
      <c r="B10" s="143" t="s">
        <v>227</v>
      </c>
      <c r="C10" s="153">
        <f>SUM(C9:C9)</f>
        <v>514786.3</v>
      </c>
      <c r="D10" s="153">
        <f>SUM(D9:D9)</f>
        <v>0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78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8.140625" style="46" customWidth="1"/>
    <col min="2" max="2" width="35.00390625" style="46" customWidth="1"/>
    <col min="3" max="3" width="20.140625" style="46" customWidth="1"/>
    <col min="4" max="4" width="19.8515625" style="46" customWidth="1"/>
    <col min="5" max="6" width="9.140625" style="46" customWidth="1"/>
    <col min="7" max="8" width="15.7109375" style="46" bestFit="1" customWidth="1"/>
    <col min="9" max="16384" width="9.140625" style="46" customWidth="1"/>
  </cols>
  <sheetData>
    <row r="1" spans="1:4" s="45" customFormat="1" ht="15.75">
      <c r="A1" s="43"/>
      <c r="B1" s="44"/>
      <c r="C1" s="44"/>
      <c r="D1" s="81" t="s">
        <v>199</v>
      </c>
    </row>
    <row r="2" spans="1:4" s="45" customFormat="1" ht="15.75">
      <c r="A2" s="43"/>
      <c r="B2" s="44"/>
      <c r="C2" s="44"/>
      <c r="D2" s="81" t="s">
        <v>189</v>
      </c>
    </row>
    <row r="3" spans="1:4" s="45" customFormat="1" ht="15.75">
      <c r="A3" s="43"/>
      <c r="B3" s="44"/>
      <c r="C3" s="44"/>
      <c r="D3" s="44"/>
    </row>
    <row r="4" spans="1:4" ht="15.75">
      <c r="A4" s="264" t="s">
        <v>0</v>
      </c>
      <c r="B4" s="264"/>
      <c r="C4" s="264"/>
      <c r="D4" s="264"/>
    </row>
    <row r="5" spans="1:4" ht="56.25" customHeight="1">
      <c r="A5" s="265" t="s">
        <v>288</v>
      </c>
      <c r="B5" s="265"/>
      <c r="C5" s="265"/>
      <c r="D5" s="265"/>
    </row>
    <row r="6" spans="1:7" ht="15.75">
      <c r="A6" s="47"/>
      <c r="B6" s="47"/>
      <c r="C6" s="47"/>
      <c r="D6" s="48" t="s">
        <v>1</v>
      </c>
      <c r="F6" s="90"/>
      <c r="G6" s="90"/>
    </row>
    <row r="7" spans="1:8" ht="31.5">
      <c r="A7" s="49" t="s">
        <v>2</v>
      </c>
      <c r="B7" s="49" t="s">
        <v>3</v>
      </c>
      <c r="C7" s="28" t="s">
        <v>231</v>
      </c>
      <c r="D7" s="28" t="s">
        <v>239</v>
      </c>
      <c r="G7" s="90"/>
      <c r="H7" s="90"/>
    </row>
    <row r="8" spans="1:4" ht="15.75">
      <c r="A8" s="51">
        <v>1</v>
      </c>
      <c r="B8" s="88" t="s">
        <v>8</v>
      </c>
      <c r="C8" s="30">
        <v>100000</v>
      </c>
      <c r="D8" s="8">
        <v>105000</v>
      </c>
    </row>
    <row r="9" spans="1:8" ht="15.75">
      <c r="A9" s="53">
        <v>2</v>
      </c>
      <c r="B9" s="88" t="s">
        <v>185</v>
      </c>
      <c r="C9" s="30">
        <v>200000</v>
      </c>
      <c r="D9" s="8">
        <v>288000</v>
      </c>
      <c r="G9" s="114"/>
      <c r="H9" s="114"/>
    </row>
    <row r="10" spans="1:4" ht="15.75">
      <c r="A10" s="54"/>
      <c r="B10" s="73" t="s">
        <v>22</v>
      </c>
      <c r="C10" s="56">
        <f>SUM(C8:C9)</f>
        <v>300000</v>
      </c>
      <c r="D10" s="56">
        <f>SUM(D8:D9)</f>
        <v>393000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1.421875" style="83" customWidth="1"/>
    <col min="2" max="2" width="35.28125" style="83" customWidth="1"/>
    <col min="3" max="4" width="21.57421875" style="83" customWidth="1"/>
    <col min="5" max="16384" width="9.140625" style="83" customWidth="1"/>
  </cols>
  <sheetData>
    <row r="1" spans="1:4" ht="15.75">
      <c r="A1" s="272" t="s">
        <v>200</v>
      </c>
      <c r="B1" s="272"/>
      <c r="C1" s="272"/>
      <c r="D1" s="272"/>
    </row>
    <row r="2" spans="1:4" ht="15.75">
      <c r="A2" s="146"/>
      <c r="B2" s="146"/>
      <c r="C2" s="146"/>
      <c r="D2" s="84" t="s">
        <v>189</v>
      </c>
    </row>
    <row r="3" spans="1:4" ht="12.75">
      <c r="A3" s="144"/>
      <c r="B3" s="144"/>
      <c r="C3" s="144"/>
      <c r="D3" s="144"/>
    </row>
    <row r="4" spans="1:4" ht="15.75">
      <c r="A4" s="267" t="s">
        <v>0</v>
      </c>
      <c r="B4" s="267"/>
      <c r="C4" s="267"/>
      <c r="D4" s="267"/>
    </row>
    <row r="5" spans="1:4" ht="41.25" customHeight="1">
      <c r="A5" s="268" t="s">
        <v>283</v>
      </c>
      <c r="B5" s="268"/>
      <c r="C5" s="268"/>
      <c r="D5" s="268"/>
    </row>
    <row r="6" spans="1:4" ht="15.75" customHeight="1">
      <c r="A6" s="147"/>
      <c r="B6" s="147"/>
      <c r="C6" s="147"/>
      <c r="D6" s="148" t="s">
        <v>1</v>
      </c>
    </row>
    <row r="7" spans="1:4" ht="30.75" customHeight="1">
      <c r="A7" s="227" t="s">
        <v>2</v>
      </c>
      <c r="B7" s="227" t="s">
        <v>191</v>
      </c>
      <c r="C7" s="227" t="s">
        <v>231</v>
      </c>
      <c r="D7" s="228" t="s">
        <v>239</v>
      </c>
    </row>
    <row r="8" spans="1:4" ht="15.75">
      <c r="A8" s="244">
        <v>1</v>
      </c>
      <c r="B8" s="246" t="s">
        <v>23</v>
      </c>
      <c r="C8" s="249">
        <v>49449</v>
      </c>
      <c r="D8" s="248">
        <v>49449</v>
      </c>
    </row>
    <row r="9" spans="1:4" ht="15.75">
      <c r="A9" s="245"/>
      <c r="B9" s="247" t="s">
        <v>227</v>
      </c>
      <c r="C9" s="250">
        <f>SUM(C8:C8)</f>
        <v>49449</v>
      </c>
      <c r="D9" s="153">
        <f>SUM(D8:D8)</f>
        <v>49449</v>
      </c>
    </row>
    <row r="28" ht="18.75">
      <c r="C28" s="166"/>
    </row>
  </sheetData>
  <sheetProtection/>
  <mergeCells count="3">
    <mergeCell ref="A1:D1"/>
    <mergeCell ref="A4:D4"/>
    <mergeCell ref="A5:D5"/>
  </mergeCells>
  <printOptions/>
  <pageMargins left="0.79" right="0.7" top="0.75" bottom="0.75" header="0.3" footer="0.3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00390625" style="83" bestFit="1" customWidth="1"/>
    <col min="2" max="2" width="36.8515625" style="83" customWidth="1"/>
    <col min="3" max="3" width="21.57421875" style="83" customWidth="1"/>
    <col min="4" max="4" width="21.140625" style="83" customWidth="1"/>
    <col min="5" max="16384" width="9.140625" style="83" customWidth="1"/>
  </cols>
  <sheetData>
    <row r="1" spans="1:4" ht="15.75">
      <c r="A1" s="272" t="s">
        <v>282</v>
      </c>
      <c r="B1" s="272"/>
      <c r="C1" s="272"/>
      <c r="D1" s="272"/>
    </row>
    <row r="2" spans="1:4" ht="15.75">
      <c r="A2" s="146"/>
      <c r="B2" s="146"/>
      <c r="C2" s="84"/>
      <c r="D2" s="84" t="s">
        <v>189</v>
      </c>
    </row>
    <row r="3" spans="1:4" ht="15.75">
      <c r="A3" s="230"/>
      <c r="B3" s="230"/>
      <c r="C3" s="231"/>
      <c r="D3" s="231"/>
    </row>
    <row r="4" spans="1:4" ht="15.75">
      <c r="A4" s="278" t="s">
        <v>0</v>
      </c>
      <c r="B4" s="278"/>
      <c r="C4" s="278"/>
      <c r="D4" s="278"/>
    </row>
    <row r="5" spans="1:4" ht="68.25" customHeight="1">
      <c r="A5" s="279" t="s">
        <v>304</v>
      </c>
      <c r="B5" s="279"/>
      <c r="C5" s="279"/>
      <c r="D5" s="279"/>
    </row>
    <row r="6" spans="1:4" ht="15.75">
      <c r="A6" s="232"/>
      <c r="B6" s="232"/>
      <c r="C6" s="233"/>
      <c r="D6" s="233" t="s">
        <v>1</v>
      </c>
    </row>
    <row r="7" spans="1:4" ht="15.75">
      <c r="A7" s="234" t="s">
        <v>2</v>
      </c>
      <c r="B7" s="234" t="s">
        <v>3</v>
      </c>
      <c r="C7" s="234" t="s">
        <v>230</v>
      </c>
      <c r="D7" s="234" t="s">
        <v>244</v>
      </c>
    </row>
    <row r="8" spans="1:4" ht="15.75">
      <c r="A8" s="183">
        <v>1</v>
      </c>
      <c r="B8" s="235" t="s">
        <v>13</v>
      </c>
      <c r="C8" s="208">
        <v>2000</v>
      </c>
      <c r="D8" s="208">
        <v>2000</v>
      </c>
    </row>
    <row r="9" spans="1:4" ht="15.75">
      <c r="A9" s="189">
        <v>2</v>
      </c>
      <c r="B9" s="201" t="s">
        <v>14</v>
      </c>
      <c r="C9" s="209">
        <v>2000</v>
      </c>
      <c r="D9" s="209">
        <v>2000</v>
      </c>
    </row>
    <row r="10" spans="1:4" ht="15.75">
      <c r="A10" s="189">
        <v>3</v>
      </c>
      <c r="B10" s="201" t="s">
        <v>19</v>
      </c>
      <c r="C10" s="209">
        <v>2000</v>
      </c>
      <c r="D10" s="209">
        <v>2000</v>
      </c>
    </row>
    <row r="11" spans="1:4" ht="15.75">
      <c r="A11" s="190"/>
      <c r="B11" s="191" t="s">
        <v>227</v>
      </c>
      <c r="C11" s="236">
        <f>SUM(C8:C10)</f>
        <v>6000</v>
      </c>
      <c r="D11" s="236">
        <f>SUM(D8:D10)</f>
        <v>6000</v>
      </c>
    </row>
  </sheetData>
  <sheetProtection/>
  <mergeCells count="3">
    <mergeCell ref="A1:D1"/>
    <mergeCell ref="A4:D4"/>
    <mergeCell ref="A5:D5"/>
  </mergeCells>
  <printOptions/>
  <pageMargins left="0.8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0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20.8515625" style="0" customWidth="1"/>
    <col min="4" max="4" width="22.140625" style="0" customWidth="1"/>
    <col min="5" max="5" width="15.00390625" style="0" customWidth="1"/>
    <col min="6" max="6" width="13.7109375" style="0" customWidth="1"/>
  </cols>
  <sheetData>
    <row r="1" spans="1:4" ht="15.75">
      <c r="A1" s="1"/>
      <c r="D1" s="63" t="s">
        <v>308</v>
      </c>
    </row>
    <row r="2" spans="1:4" ht="15.75">
      <c r="A2" s="2"/>
      <c r="B2" s="24"/>
      <c r="C2" s="24"/>
      <c r="D2" s="63" t="s">
        <v>189</v>
      </c>
    </row>
    <row r="3" spans="1:4" ht="15.75">
      <c r="A3" s="2"/>
      <c r="B3" s="24"/>
      <c r="C3" s="24"/>
      <c r="D3" s="24"/>
    </row>
    <row r="4" spans="1:4" ht="15.75">
      <c r="A4" s="255" t="s">
        <v>0</v>
      </c>
      <c r="B4" s="255"/>
      <c r="C4" s="255"/>
      <c r="D4" s="255"/>
    </row>
    <row r="5" spans="1:4" ht="45" customHeight="1">
      <c r="A5" s="256" t="s">
        <v>309</v>
      </c>
      <c r="B5" s="256"/>
      <c r="C5" s="256"/>
      <c r="D5" s="256"/>
    </row>
    <row r="6" spans="1:8" ht="15.75">
      <c r="A6" s="4"/>
      <c r="B6" s="4"/>
      <c r="C6" s="4"/>
      <c r="D6" s="4"/>
      <c r="G6" s="90"/>
      <c r="H6" s="90"/>
    </row>
    <row r="7" spans="1:4" ht="15.75">
      <c r="A7" s="4"/>
      <c r="B7" s="4"/>
      <c r="C7" s="4"/>
      <c r="D7" s="3" t="s">
        <v>1</v>
      </c>
    </row>
    <row r="8" spans="1:4" ht="24.75" customHeight="1">
      <c r="A8" s="28" t="s">
        <v>2</v>
      </c>
      <c r="B8" s="28" t="s">
        <v>3</v>
      </c>
      <c r="C8" s="66" t="s">
        <v>230</v>
      </c>
      <c r="D8" s="66" t="s">
        <v>244</v>
      </c>
    </row>
    <row r="9" spans="1:7" ht="16.5" customHeight="1">
      <c r="A9" s="38">
        <v>1</v>
      </c>
      <c r="B9" s="118" t="s">
        <v>5</v>
      </c>
      <c r="C9" s="30">
        <v>268</v>
      </c>
      <c r="D9" s="8">
        <v>268</v>
      </c>
      <c r="E9" s="156"/>
      <c r="F9" s="83"/>
      <c r="G9" s="57"/>
    </row>
    <row r="10" spans="1:7" ht="15" customHeight="1">
      <c r="A10" s="39">
        <v>2</v>
      </c>
      <c r="B10" s="119" t="s">
        <v>6</v>
      </c>
      <c r="C10" s="30">
        <v>408</v>
      </c>
      <c r="D10" s="8">
        <v>408</v>
      </c>
      <c r="E10" s="156"/>
      <c r="F10" s="83"/>
      <c r="G10" s="57"/>
    </row>
    <row r="11" spans="1:7" ht="15" customHeight="1">
      <c r="A11" s="39">
        <v>3</v>
      </c>
      <c r="B11" s="119" t="s">
        <v>155</v>
      </c>
      <c r="C11" s="30">
        <v>218</v>
      </c>
      <c r="D11" s="8">
        <v>218</v>
      </c>
      <c r="E11" s="156"/>
      <c r="F11" s="83"/>
      <c r="G11" s="57"/>
    </row>
    <row r="12" spans="1:7" ht="16.5" customHeight="1">
      <c r="A12" s="39">
        <v>4</v>
      </c>
      <c r="B12" s="119" t="s">
        <v>7</v>
      </c>
      <c r="C12" s="30">
        <v>61</v>
      </c>
      <c r="D12" s="8">
        <v>61</v>
      </c>
      <c r="E12" s="156"/>
      <c r="F12" s="83"/>
      <c r="G12" s="57"/>
    </row>
    <row r="13" spans="1:7" ht="16.5" customHeight="1">
      <c r="A13" s="39">
        <v>5</v>
      </c>
      <c r="B13" s="119" t="s">
        <v>8</v>
      </c>
      <c r="C13" s="30">
        <v>672</v>
      </c>
      <c r="D13" s="8">
        <v>672</v>
      </c>
      <c r="E13" s="156"/>
      <c r="F13" s="83"/>
      <c r="G13" s="57"/>
    </row>
    <row r="14" spans="1:7" ht="15" customHeight="1">
      <c r="A14" s="39">
        <v>6</v>
      </c>
      <c r="B14" s="119" t="s">
        <v>9</v>
      </c>
      <c r="C14" s="30">
        <v>268</v>
      </c>
      <c r="D14" s="8">
        <v>268</v>
      </c>
      <c r="E14" s="156"/>
      <c r="F14" s="83"/>
      <c r="G14" s="57"/>
    </row>
    <row r="15" spans="1:7" ht="15.75">
      <c r="A15" s="39">
        <v>7</v>
      </c>
      <c r="B15" s="119" t="s">
        <v>10</v>
      </c>
      <c r="C15" s="30">
        <v>230</v>
      </c>
      <c r="D15" s="8">
        <v>230</v>
      </c>
      <c r="E15" s="156"/>
      <c r="F15" s="83"/>
      <c r="G15" s="57"/>
    </row>
    <row r="16" spans="1:7" ht="15" customHeight="1">
      <c r="A16" s="39">
        <v>8</v>
      </c>
      <c r="B16" s="119" t="s">
        <v>11</v>
      </c>
      <c r="C16" s="30">
        <v>121</v>
      </c>
      <c r="D16" s="8">
        <v>121</v>
      </c>
      <c r="E16" s="156"/>
      <c r="F16" s="83"/>
      <c r="G16" s="57"/>
    </row>
    <row r="17" spans="1:7" ht="15.75" customHeight="1">
      <c r="A17" s="39">
        <v>9</v>
      </c>
      <c r="B17" s="119" t="s">
        <v>12</v>
      </c>
      <c r="C17" s="30">
        <v>185</v>
      </c>
      <c r="D17" s="8">
        <v>185</v>
      </c>
      <c r="E17" s="156"/>
      <c r="F17" s="83"/>
      <c r="G17" s="57"/>
    </row>
    <row r="18" spans="1:7" ht="16.5" customHeight="1">
      <c r="A18" s="39">
        <v>10</v>
      </c>
      <c r="B18" s="119" t="s">
        <v>13</v>
      </c>
      <c r="C18" s="30">
        <v>653</v>
      </c>
      <c r="D18" s="8">
        <v>653</v>
      </c>
      <c r="E18" s="156"/>
      <c r="F18" s="83"/>
      <c r="G18" s="57"/>
    </row>
    <row r="19" spans="1:7" ht="16.5" customHeight="1">
      <c r="A19" s="39"/>
      <c r="B19" s="119" t="s">
        <v>14</v>
      </c>
      <c r="C19" s="30">
        <v>218</v>
      </c>
      <c r="D19" s="8">
        <v>218</v>
      </c>
      <c r="E19" s="156"/>
      <c r="F19" s="83"/>
      <c r="G19" s="57"/>
    </row>
    <row r="20" spans="1:7" ht="17.25" customHeight="1">
      <c r="A20" s="39">
        <v>11</v>
      </c>
      <c r="B20" s="119" t="s">
        <v>15</v>
      </c>
      <c r="C20" s="30">
        <v>79</v>
      </c>
      <c r="D20" s="8">
        <v>79</v>
      </c>
      <c r="E20" s="156"/>
      <c r="F20" s="83"/>
      <c r="G20" s="57"/>
    </row>
    <row r="21" spans="1:7" ht="16.5" customHeight="1">
      <c r="A21" s="39">
        <v>12</v>
      </c>
      <c r="B21" s="119" t="s">
        <v>16</v>
      </c>
      <c r="C21" s="30">
        <v>103</v>
      </c>
      <c r="D21" s="8">
        <v>103</v>
      </c>
      <c r="E21" s="156"/>
      <c r="F21" s="83"/>
      <c r="G21" s="57"/>
    </row>
    <row r="22" spans="1:7" ht="17.25" customHeight="1">
      <c r="A22" s="39">
        <v>13</v>
      </c>
      <c r="B22" s="119" t="s">
        <v>17</v>
      </c>
      <c r="C22" s="30">
        <v>1216</v>
      </c>
      <c r="D22" s="8">
        <v>1216</v>
      </c>
      <c r="E22" s="156"/>
      <c r="F22" s="83"/>
      <c r="G22" s="57"/>
    </row>
    <row r="23" spans="1:7" ht="16.5" customHeight="1">
      <c r="A23" s="39">
        <v>14</v>
      </c>
      <c r="B23" s="119" t="s">
        <v>18</v>
      </c>
      <c r="C23" s="30">
        <v>57</v>
      </c>
      <c r="D23" s="8">
        <v>57</v>
      </c>
      <c r="E23" s="156"/>
      <c r="F23" s="83"/>
      <c r="G23" s="57"/>
    </row>
    <row r="24" spans="1:7" ht="15.75" customHeight="1">
      <c r="A24" s="39">
        <v>15</v>
      </c>
      <c r="B24" s="119" t="s">
        <v>19</v>
      </c>
      <c r="C24" s="30">
        <v>54</v>
      </c>
      <c r="D24" s="8">
        <v>54</v>
      </c>
      <c r="E24" s="156"/>
      <c r="F24" s="83"/>
      <c r="G24" s="57"/>
    </row>
    <row r="25" spans="1:7" ht="15" customHeight="1">
      <c r="A25" s="39">
        <v>16</v>
      </c>
      <c r="B25" s="119" t="s">
        <v>20</v>
      </c>
      <c r="C25" s="30">
        <v>196</v>
      </c>
      <c r="D25" s="8">
        <v>196</v>
      </c>
      <c r="E25" s="156"/>
      <c r="F25" s="83"/>
      <c r="G25" s="57"/>
    </row>
    <row r="26" spans="1:7" ht="15" customHeight="1">
      <c r="A26" s="39"/>
      <c r="B26" s="119" t="s">
        <v>21</v>
      </c>
      <c r="C26" s="30">
        <v>372</v>
      </c>
      <c r="D26" s="8">
        <v>372</v>
      </c>
      <c r="E26" s="156"/>
      <c r="F26" s="83"/>
      <c r="G26" s="57"/>
    </row>
    <row r="27" spans="1:7" ht="15" customHeight="1">
      <c r="A27" s="39">
        <v>17</v>
      </c>
      <c r="B27" s="36" t="s">
        <v>23</v>
      </c>
      <c r="C27" s="30">
        <v>3743</v>
      </c>
      <c r="D27" s="8">
        <v>3743</v>
      </c>
      <c r="E27" s="156"/>
      <c r="F27" s="83"/>
      <c r="G27" s="57"/>
    </row>
    <row r="28" spans="1:7" ht="19.5" customHeight="1">
      <c r="A28" s="40"/>
      <c r="B28" s="37" t="s">
        <v>22</v>
      </c>
      <c r="C28" s="68">
        <f>SUM(C9:C27)</f>
        <v>9122</v>
      </c>
      <c r="D28" s="68">
        <f>SUM(D9:D27)</f>
        <v>9122</v>
      </c>
      <c r="E28" s="41"/>
      <c r="F28" s="41"/>
      <c r="G28" s="57"/>
    </row>
    <row r="29" spans="1:4" ht="15.75">
      <c r="A29" s="2"/>
      <c r="B29" s="2"/>
      <c r="C29" s="2"/>
      <c r="D29" s="2"/>
    </row>
    <row r="30" ht="15.75">
      <c r="D30" s="27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5118110236220472"/>
  <pageSetup fitToHeight="1" fitToWidth="1"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7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00390625" style="83" bestFit="1" customWidth="1"/>
    <col min="2" max="2" width="36.00390625" style="83" customWidth="1"/>
    <col min="3" max="4" width="21.421875" style="83" customWidth="1"/>
    <col min="5" max="16384" width="9.140625" style="83" customWidth="1"/>
  </cols>
  <sheetData>
    <row r="1" spans="1:4" ht="15.75">
      <c r="A1" s="272" t="s">
        <v>156</v>
      </c>
      <c r="B1" s="272"/>
      <c r="C1" s="272"/>
      <c r="D1" s="272"/>
    </row>
    <row r="2" spans="1:4" ht="15.75">
      <c r="A2" s="146"/>
      <c r="B2" s="146"/>
      <c r="C2" s="84"/>
      <c r="D2" s="84" t="s">
        <v>189</v>
      </c>
    </row>
    <row r="4" spans="1:4" ht="15.75">
      <c r="A4" s="278" t="s">
        <v>0</v>
      </c>
      <c r="B4" s="278"/>
      <c r="C4" s="278"/>
      <c r="D4" s="278"/>
    </row>
    <row r="5" spans="1:4" ht="78.75" customHeight="1">
      <c r="A5" s="279" t="s">
        <v>303</v>
      </c>
      <c r="B5" s="279"/>
      <c r="C5" s="279"/>
      <c r="D5" s="279"/>
    </row>
    <row r="6" spans="1:4" ht="15.75">
      <c r="A6" s="232"/>
      <c r="B6" s="232"/>
      <c r="C6" s="233"/>
      <c r="D6" s="233" t="s">
        <v>300</v>
      </c>
    </row>
    <row r="7" spans="1:4" ht="32.25" customHeight="1">
      <c r="A7" s="234" t="s">
        <v>2</v>
      </c>
      <c r="B7" s="234" t="s">
        <v>3</v>
      </c>
      <c r="C7" s="234" t="s">
        <v>230</v>
      </c>
      <c r="D7" s="234" t="s">
        <v>244</v>
      </c>
    </row>
    <row r="8" spans="1:5" ht="15.75">
      <c r="A8" s="183">
        <v>1</v>
      </c>
      <c r="B8" s="237" t="s">
        <v>5</v>
      </c>
      <c r="C8" s="208">
        <v>511</v>
      </c>
      <c r="D8" s="208">
        <v>511</v>
      </c>
      <c r="E8" s="231"/>
    </row>
    <row r="9" spans="1:5" ht="15.75">
      <c r="A9" s="189">
        <v>2</v>
      </c>
      <c r="B9" s="238" t="s">
        <v>6</v>
      </c>
      <c r="C9" s="209">
        <v>894</v>
      </c>
      <c r="D9" s="209">
        <v>894</v>
      </c>
      <c r="E9" s="231"/>
    </row>
    <row r="10" spans="1:5" ht="15.75">
      <c r="A10" s="189">
        <v>3</v>
      </c>
      <c r="B10" s="238" t="s">
        <v>155</v>
      </c>
      <c r="C10" s="209">
        <v>1533</v>
      </c>
      <c r="D10" s="209">
        <v>1533</v>
      </c>
      <c r="E10" s="231"/>
    </row>
    <row r="11" spans="1:5" ht="15.75">
      <c r="A11" s="189">
        <v>4</v>
      </c>
      <c r="B11" s="238" t="s">
        <v>195</v>
      </c>
      <c r="C11" s="209">
        <v>894</v>
      </c>
      <c r="D11" s="209">
        <v>894</v>
      </c>
      <c r="E11" s="231"/>
    </row>
    <row r="12" spans="1:5" ht="15.75">
      <c r="A12" s="189">
        <v>5</v>
      </c>
      <c r="B12" s="238" t="s">
        <v>8</v>
      </c>
      <c r="C12" s="209">
        <v>830</v>
      </c>
      <c r="D12" s="209">
        <v>830</v>
      </c>
      <c r="E12" s="231"/>
    </row>
    <row r="13" spans="1:5" ht="15.75">
      <c r="A13" s="189">
        <v>6</v>
      </c>
      <c r="B13" s="238" t="s">
        <v>9</v>
      </c>
      <c r="C13" s="239">
        <v>493</v>
      </c>
      <c r="D13" s="239">
        <v>493</v>
      </c>
      <c r="E13" s="231"/>
    </row>
    <row r="14" spans="1:5" ht="15.75">
      <c r="A14" s="189">
        <v>7</v>
      </c>
      <c r="B14" s="238" t="s">
        <v>10</v>
      </c>
      <c r="C14" s="209">
        <v>575</v>
      </c>
      <c r="D14" s="209">
        <v>575</v>
      </c>
      <c r="E14" s="231"/>
    </row>
    <row r="15" spans="1:5" ht="15.75">
      <c r="A15" s="189">
        <v>8</v>
      </c>
      <c r="B15" s="238" t="s">
        <v>11</v>
      </c>
      <c r="C15" s="209">
        <v>511</v>
      </c>
      <c r="D15" s="209">
        <v>511</v>
      </c>
      <c r="E15" s="231"/>
    </row>
    <row r="16" spans="1:5" ht="15.75">
      <c r="A16" s="189">
        <v>9</v>
      </c>
      <c r="B16" s="238" t="s">
        <v>12</v>
      </c>
      <c r="C16" s="209">
        <v>639</v>
      </c>
      <c r="D16" s="209">
        <v>639</v>
      </c>
      <c r="E16" s="231"/>
    </row>
    <row r="17" spans="1:5" ht="15.75">
      <c r="A17" s="189">
        <v>10</v>
      </c>
      <c r="B17" s="238" t="s">
        <v>13</v>
      </c>
      <c r="C17" s="209">
        <v>1150</v>
      </c>
      <c r="D17" s="209">
        <v>1150</v>
      </c>
      <c r="E17" s="231"/>
    </row>
    <row r="18" spans="1:5" ht="15.75">
      <c r="A18" s="189">
        <v>11</v>
      </c>
      <c r="B18" s="238" t="s">
        <v>14</v>
      </c>
      <c r="C18" s="209">
        <v>703</v>
      </c>
      <c r="D18" s="209">
        <v>703</v>
      </c>
      <c r="E18" s="231"/>
    </row>
    <row r="19" spans="1:5" ht="15.75">
      <c r="A19" s="189">
        <v>12</v>
      </c>
      <c r="B19" s="238" t="s">
        <v>16</v>
      </c>
      <c r="C19" s="209">
        <v>256</v>
      </c>
      <c r="D19" s="209">
        <v>256</v>
      </c>
      <c r="E19" s="231"/>
    </row>
    <row r="20" spans="1:5" ht="15.75">
      <c r="A20" s="189">
        <v>13</v>
      </c>
      <c r="B20" s="238" t="s">
        <v>17</v>
      </c>
      <c r="C20" s="209">
        <v>1150</v>
      </c>
      <c r="D20" s="209">
        <v>1150</v>
      </c>
      <c r="E20" s="231"/>
    </row>
    <row r="21" spans="1:5" ht="15.75">
      <c r="A21" s="189">
        <v>14</v>
      </c>
      <c r="B21" s="238" t="s">
        <v>301</v>
      </c>
      <c r="C21" s="209">
        <v>511</v>
      </c>
      <c r="D21" s="209">
        <v>511</v>
      </c>
      <c r="E21" s="231"/>
    </row>
    <row r="22" spans="1:5" ht="15.75">
      <c r="A22" s="189">
        <v>15</v>
      </c>
      <c r="B22" s="238" t="s">
        <v>19</v>
      </c>
      <c r="C22" s="209">
        <v>639</v>
      </c>
      <c r="D22" s="209">
        <v>639</v>
      </c>
      <c r="E22" s="231"/>
    </row>
    <row r="23" spans="1:5" ht="15.75">
      <c r="A23" s="189">
        <v>16</v>
      </c>
      <c r="B23" s="238" t="s">
        <v>20</v>
      </c>
      <c r="C23" s="209">
        <v>876</v>
      </c>
      <c r="D23" s="209">
        <v>876</v>
      </c>
      <c r="E23" s="231"/>
    </row>
    <row r="24" spans="1:5" ht="15.75">
      <c r="A24" s="189">
        <v>17</v>
      </c>
      <c r="B24" s="238" t="s">
        <v>185</v>
      </c>
      <c r="C24" s="209">
        <v>256</v>
      </c>
      <c r="D24" s="209">
        <v>256</v>
      </c>
      <c r="E24" s="231"/>
    </row>
    <row r="25" spans="1:5" ht="15.75">
      <c r="A25" s="189">
        <v>18</v>
      </c>
      <c r="B25" s="238" t="s">
        <v>302</v>
      </c>
      <c r="C25" s="209">
        <v>64</v>
      </c>
      <c r="D25" s="209">
        <v>64</v>
      </c>
      <c r="E25" s="231"/>
    </row>
    <row r="26" spans="1:5" ht="15.75">
      <c r="A26" s="190"/>
      <c r="B26" s="240" t="s">
        <v>227</v>
      </c>
      <c r="C26" s="229">
        <f>SUM(C8:C25)</f>
        <v>12485</v>
      </c>
      <c r="D26" s="229">
        <f>SUM(D8:D25)</f>
        <v>12485</v>
      </c>
      <c r="E26" s="231"/>
    </row>
    <row r="27" spans="1:5" ht="15.75">
      <c r="A27" s="241"/>
      <c r="B27" s="242"/>
      <c r="C27" s="243"/>
      <c r="D27" s="243"/>
      <c r="E27" s="231"/>
    </row>
  </sheetData>
  <sheetProtection/>
  <mergeCells count="3">
    <mergeCell ref="A1:D1"/>
    <mergeCell ref="A4:D4"/>
    <mergeCell ref="A5:D5"/>
  </mergeCells>
  <printOptions/>
  <pageMargins left="0.94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" sqref="H2"/>
    </sheetView>
  </sheetViews>
  <sheetFormatPr defaultColWidth="9.140625" defaultRowHeight="12.75"/>
  <cols>
    <col min="1" max="1" width="6.00390625" style="83" customWidth="1"/>
    <col min="2" max="2" width="22.140625" style="83" customWidth="1"/>
    <col min="3" max="3" width="16.00390625" style="175" customWidth="1"/>
    <col min="4" max="5" width="17.28125" style="175" customWidth="1"/>
    <col min="6" max="6" width="15.8515625" style="175" customWidth="1"/>
    <col min="7" max="7" width="18.28125" style="175" customWidth="1"/>
    <col min="8" max="8" width="17.7109375" style="175" customWidth="1"/>
    <col min="9" max="9" width="12.7109375" style="175" customWidth="1"/>
    <col min="10" max="10" width="11.00390625" style="175" customWidth="1"/>
    <col min="11" max="15" width="9.140625" style="175" customWidth="1"/>
    <col min="16" max="16384" width="9.140625" style="83" customWidth="1"/>
  </cols>
  <sheetData>
    <row r="1" spans="1:8" ht="15.75">
      <c r="A1" s="174"/>
      <c r="H1" s="176" t="s">
        <v>186</v>
      </c>
    </row>
    <row r="2" spans="1:8" ht="15.75">
      <c r="A2" s="174"/>
      <c r="H2" s="176" t="s">
        <v>189</v>
      </c>
    </row>
    <row r="3" spans="1:2" ht="15.75">
      <c r="A3" s="174"/>
      <c r="B3" s="174"/>
    </row>
    <row r="4" spans="1:8" ht="19.5" customHeight="1">
      <c r="A4" s="278" t="s">
        <v>0</v>
      </c>
      <c r="B4" s="278"/>
      <c r="C4" s="278"/>
      <c r="D4" s="278"/>
      <c r="E4" s="278"/>
      <c r="F4" s="278"/>
      <c r="G4" s="278"/>
      <c r="H4" s="278"/>
    </row>
    <row r="5" spans="1:9" ht="56.25" customHeight="1">
      <c r="A5" s="279" t="s">
        <v>289</v>
      </c>
      <c r="B5" s="279"/>
      <c r="C5" s="279"/>
      <c r="D5" s="279"/>
      <c r="E5" s="279"/>
      <c r="F5" s="279"/>
      <c r="G5" s="279"/>
      <c r="H5" s="279"/>
      <c r="I5" s="78"/>
    </row>
    <row r="6" spans="1:8" ht="15.75">
      <c r="A6" s="177"/>
      <c r="B6" s="177"/>
      <c r="H6" s="178" t="s">
        <v>1</v>
      </c>
    </row>
    <row r="7" spans="1:8" ht="15.75" customHeight="1">
      <c r="A7" s="280" t="s">
        <v>2</v>
      </c>
      <c r="B7" s="280" t="s">
        <v>3</v>
      </c>
      <c r="C7" s="281" t="s">
        <v>232</v>
      </c>
      <c r="D7" s="283" t="s">
        <v>171</v>
      </c>
      <c r="E7" s="283"/>
      <c r="F7" s="281" t="s">
        <v>253</v>
      </c>
      <c r="G7" s="283" t="s">
        <v>171</v>
      </c>
      <c r="H7" s="283"/>
    </row>
    <row r="8" spans="1:10" ht="43.5" customHeight="1">
      <c r="A8" s="280"/>
      <c r="B8" s="280"/>
      <c r="C8" s="282"/>
      <c r="D8" s="180" t="s">
        <v>172</v>
      </c>
      <c r="E8" s="180" t="s">
        <v>173</v>
      </c>
      <c r="F8" s="282"/>
      <c r="G8" s="180" t="s">
        <v>172</v>
      </c>
      <c r="H8" s="180" t="s">
        <v>173</v>
      </c>
      <c r="I8" s="181"/>
      <c r="J8" s="182"/>
    </row>
    <row r="9" spans="1:11" ht="16.5" customHeight="1">
      <c r="A9" s="183">
        <v>1</v>
      </c>
      <c r="B9" s="184" t="s">
        <v>5</v>
      </c>
      <c r="C9" s="185">
        <f>D9+E9</f>
        <v>360058</v>
      </c>
      <c r="D9" s="186">
        <v>232705</v>
      </c>
      <c r="E9" s="186">
        <v>127353</v>
      </c>
      <c r="F9" s="187">
        <f>G9+H9</f>
        <v>325133</v>
      </c>
      <c r="G9" s="186">
        <v>210133</v>
      </c>
      <c r="H9" s="186">
        <v>115000</v>
      </c>
      <c r="K9" s="188"/>
    </row>
    <row r="10" spans="1:11" ht="16.5" customHeight="1">
      <c r="A10" s="189">
        <v>2</v>
      </c>
      <c r="B10" s="157" t="s">
        <v>6</v>
      </c>
      <c r="C10" s="185">
        <f aca="true" t="shared" si="0" ref="C10:C26">D10+E10</f>
        <v>473502</v>
      </c>
      <c r="D10" s="186">
        <v>315287</v>
      </c>
      <c r="E10" s="186">
        <v>158215</v>
      </c>
      <c r="F10" s="187">
        <f aca="true" t="shared" si="1" ref="F10:F27">G10+H10</f>
        <v>427572</v>
      </c>
      <c r="G10" s="186">
        <v>284704</v>
      </c>
      <c r="H10" s="186">
        <v>142868</v>
      </c>
      <c r="K10" s="188"/>
    </row>
    <row r="11" spans="1:11" ht="15.75">
      <c r="A11" s="189">
        <v>3</v>
      </c>
      <c r="B11" s="157" t="s">
        <v>155</v>
      </c>
      <c r="C11" s="185">
        <f t="shared" si="0"/>
        <v>762632</v>
      </c>
      <c r="D11" s="186">
        <v>486439</v>
      </c>
      <c r="E11" s="186">
        <v>276193</v>
      </c>
      <c r="F11" s="187">
        <f t="shared" si="1"/>
        <v>688656</v>
      </c>
      <c r="G11" s="186">
        <v>439254</v>
      </c>
      <c r="H11" s="186">
        <v>249402</v>
      </c>
      <c r="K11" s="188"/>
    </row>
    <row r="12" spans="1:11" ht="15.75">
      <c r="A12" s="189">
        <v>4</v>
      </c>
      <c r="B12" s="157" t="s">
        <v>7</v>
      </c>
      <c r="C12" s="185">
        <f t="shared" si="0"/>
        <v>505268</v>
      </c>
      <c r="D12" s="186">
        <v>317020</v>
      </c>
      <c r="E12" s="186">
        <v>188248</v>
      </c>
      <c r="F12" s="187">
        <f t="shared" si="1"/>
        <v>456257</v>
      </c>
      <c r="G12" s="186">
        <v>286269</v>
      </c>
      <c r="H12" s="186">
        <v>169988</v>
      </c>
      <c r="K12" s="188"/>
    </row>
    <row r="13" spans="1:11" ht="15.75">
      <c r="A13" s="189">
        <v>5</v>
      </c>
      <c r="B13" s="157" t="s">
        <v>8</v>
      </c>
      <c r="C13" s="185">
        <f t="shared" si="0"/>
        <v>822827</v>
      </c>
      <c r="D13" s="186">
        <v>579109</v>
      </c>
      <c r="E13" s="186">
        <v>243718</v>
      </c>
      <c r="F13" s="187">
        <f t="shared" si="1"/>
        <v>743012</v>
      </c>
      <c r="G13" s="186">
        <v>522935</v>
      </c>
      <c r="H13" s="186">
        <v>220077</v>
      </c>
      <c r="K13" s="188"/>
    </row>
    <row r="14" spans="1:11" ht="12.75" customHeight="1">
      <c r="A14" s="189">
        <v>6</v>
      </c>
      <c r="B14" s="157" t="s">
        <v>9</v>
      </c>
      <c r="C14" s="185">
        <f t="shared" si="0"/>
        <v>281350</v>
      </c>
      <c r="D14" s="186">
        <v>175814</v>
      </c>
      <c r="E14" s="186">
        <v>105536</v>
      </c>
      <c r="F14" s="187">
        <f t="shared" si="1"/>
        <v>254059</v>
      </c>
      <c r="G14" s="186">
        <v>158760</v>
      </c>
      <c r="H14" s="186">
        <v>95299</v>
      </c>
      <c r="K14" s="188"/>
    </row>
    <row r="15" spans="1:11" ht="15.75">
      <c r="A15" s="189">
        <v>7</v>
      </c>
      <c r="B15" s="157" t="s">
        <v>10</v>
      </c>
      <c r="C15" s="185">
        <f t="shared" si="0"/>
        <v>290922</v>
      </c>
      <c r="D15" s="186">
        <v>205244</v>
      </c>
      <c r="E15" s="186">
        <v>85678</v>
      </c>
      <c r="F15" s="187">
        <f t="shared" si="1"/>
        <v>262702</v>
      </c>
      <c r="G15" s="186">
        <v>185335</v>
      </c>
      <c r="H15" s="186">
        <v>77367</v>
      </c>
      <c r="K15" s="188"/>
    </row>
    <row r="16" spans="1:11" ht="15.75">
      <c r="A16" s="189">
        <v>8</v>
      </c>
      <c r="B16" s="157" t="s">
        <v>11</v>
      </c>
      <c r="C16" s="185">
        <f t="shared" si="0"/>
        <v>356343</v>
      </c>
      <c r="D16" s="186">
        <v>255193</v>
      </c>
      <c r="E16" s="186">
        <v>101150</v>
      </c>
      <c r="F16" s="187">
        <f t="shared" si="1"/>
        <v>321777</v>
      </c>
      <c r="G16" s="186">
        <v>230439</v>
      </c>
      <c r="H16" s="186">
        <v>91338</v>
      </c>
      <c r="K16" s="188"/>
    </row>
    <row r="17" spans="1:11" ht="15.75">
      <c r="A17" s="189">
        <v>9</v>
      </c>
      <c r="B17" s="157" t="s">
        <v>12</v>
      </c>
      <c r="C17" s="185">
        <f t="shared" si="0"/>
        <v>343546</v>
      </c>
      <c r="D17" s="186">
        <v>239721</v>
      </c>
      <c r="E17" s="186">
        <v>103825</v>
      </c>
      <c r="F17" s="187">
        <f t="shared" si="1"/>
        <v>310222</v>
      </c>
      <c r="G17" s="186">
        <v>216468</v>
      </c>
      <c r="H17" s="186">
        <v>93754</v>
      </c>
      <c r="K17" s="188"/>
    </row>
    <row r="18" spans="1:11" ht="15.75">
      <c r="A18" s="189">
        <v>10</v>
      </c>
      <c r="B18" s="157" t="s">
        <v>13</v>
      </c>
      <c r="C18" s="185">
        <f t="shared" si="0"/>
        <v>375890</v>
      </c>
      <c r="D18" s="186">
        <v>270052</v>
      </c>
      <c r="E18" s="186">
        <v>105838</v>
      </c>
      <c r="F18" s="187">
        <f t="shared" si="1"/>
        <v>339429</v>
      </c>
      <c r="G18" s="186">
        <v>243857</v>
      </c>
      <c r="H18" s="186">
        <v>95572</v>
      </c>
      <c r="K18" s="188"/>
    </row>
    <row r="19" spans="1:11" ht="15.75">
      <c r="A19" s="189">
        <v>11</v>
      </c>
      <c r="B19" s="157" t="s">
        <v>14</v>
      </c>
      <c r="C19" s="185">
        <f t="shared" si="0"/>
        <v>388606</v>
      </c>
      <c r="D19" s="186">
        <v>253132</v>
      </c>
      <c r="E19" s="186">
        <v>135474</v>
      </c>
      <c r="F19" s="187">
        <f t="shared" si="1"/>
        <v>350911</v>
      </c>
      <c r="G19" s="186">
        <v>228578</v>
      </c>
      <c r="H19" s="186">
        <v>122333</v>
      </c>
      <c r="K19" s="188"/>
    </row>
    <row r="20" spans="1:11" ht="15.75">
      <c r="A20" s="189">
        <v>12</v>
      </c>
      <c r="B20" s="157" t="s">
        <v>15</v>
      </c>
      <c r="C20" s="185">
        <f t="shared" si="0"/>
        <v>81612</v>
      </c>
      <c r="D20" s="186">
        <v>53416</v>
      </c>
      <c r="E20" s="186">
        <v>28196</v>
      </c>
      <c r="F20" s="187">
        <f t="shared" si="1"/>
        <v>73696</v>
      </c>
      <c r="G20" s="186">
        <v>48235</v>
      </c>
      <c r="H20" s="186">
        <v>25461</v>
      </c>
      <c r="K20" s="188"/>
    </row>
    <row r="21" spans="1:11" ht="15.75">
      <c r="A21" s="189">
        <v>13</v>
      </c>
      <c r="B21" s="157" t="s">
        <v>16</v>
      </c>
      <c r="C21" s="185">
        <f t="shared" si="0"/>
        <v>306364</v>
      </c>
      <c r="D21" s="186">
        <v>223588</v>
      </c>
      <c r="E21" s="186">
        <v>82776</v>
      </c>
      <c r="F21" s="187">
        <f t="shared" si="1"/>
        <v>276647</v>
      </c>
      <c r="G21" s="186">
        <v>201900</v>
      </c>
      <c r="H21" s="186">
        <v>74747</v>
      </c>
      <c r="K21" s="188"/>
    </row>
    <row r="22" spans="1:11" ht="15.75">
      <c r="A22" s="189">
        <v>14</v>
      </c>
      <c r="B22" s="157" t="s">
        <v>17</v>
      </c>
      <c r="C22" s="185">
        <f t="shared" si="0"/>
        <v>635368</v>
      </c>
      <c r="D22" s="186">
        <v>443274</v>
      </c>
      <c r="E22" s="186">
        <v>192094</v>
      </c>
      <c r="F22" s="187">
        <f t="shared" si="1"/>
        <v>573737</v>
      </c>
      <c r="G22" s="186">
        <v>400276</v>
      </c>
      <c r="H22" s="186">
        <v>173461</v>
      </c>
      <c r="K22" s="188"/>
    </row>
    <row r="23" spans="1:11" ht="15.75">
      <c r="A23" s="189">
        <v>15</v>
      </c>
      <c r="B23" s="157" t="s">
        <v>18</v>
      </c>
      <c r="C23" s="185">
        <f t="shared" si="0"/>
        <v>170168</v>
      </c>
      <c r="D23" s="186">
        <v>121190</v>
      </c>
      <c r="E23" s="186">
        <v>48978</v>
      </c>
      <c r="F23" s="187">
        <f t="shared" si="1"/>
        <v>153662</v>
      </c>
      <c r="G23" s="186">
        <v>109435</v>
      </c>
      <c r="H23" s="186">
        <v>44227</v>
      </c>
      <c r="K23" s="188"/>
    </row>
    <row r="24" spans="1:11" ht="15.75">
      <c r="A24" s="189">
        <v>16</v>
      </c>
      <c r="B24" s="157" t="s">
        <v>19</v>
      </c>
      <c r="C24" s="185">
        <f t="shared" si="0"/>
        <v>259902</v>
      </c>
      <c r="D24" s="186">
        <v>183616</v>
      </c>
      <c r="E24" s="186">
        <v>76286</v>
      </c>
      <c r="F24" s="187">
        <f t="shared" si="1"/>
        <v>234691</v>
      </c>
      <c r="G24" s="186">
        <v>165805</v>
      </c>
      <c r="H24" s="186">
        <v>68886</v>
      </c>
      <c r="K24" s="188"/>
    </row>
    <row r="25" spans="1:11" ht="15.75">
      <c r="A25" s="189">
        <v>17</v>
      </c>
      <c r="B25" s="157" t="s">
        <v>20</v>
      </c>
      <c r="C25" s="185">
        <f t="shared" si="0"/>
        <v>309447</v>
      </c>
      <c r="D25" s="186">
        <v>199493</v>
      </c>
      <c r="E25" s="186">
        <v>109954</v>
      </c>
      <c r="F25" s="187">
        <f t="shared" si="1"/>
        <v>279430</v>
      </c>
      <c r="G25" s="186">
        <v>180142</v>
      </c>
      <c r="H25" s="186">
        <v>99288</v>
      </c>
      <c r="K25" s="188"/>
    </row>
    <row r="26" spans="1:11" ht="15.75">
      <c r="A26" s="189">
        <v>18</v>
      </c>
      <c r="B26" s="157" t="s">
        <v>21</v>
      </c>
      <c r="C26" s="185">
        <f t="shared" si="0"/>
        <v>365402</v>
      </c>
      <c r="D26" s="186">
        <v>211254</v>
      </c>
      <c r="E26" s="186">
        <v>154148</v>
      </c>
      <c r="F26" s="187">
        <f t="shared" si="1"/>
        <v>329958</v>
      </c>
      <c r="G26" s="186">
        <v>190762</v>
      </c>
      <c r="H26" s="186">
        <v>139196</v>
      </c>
      <c r="K26" s="188"/>
    </row>
    <row r="27" spans="1:11" ht="16.5" customHeight="1">
      <c r="A27" s="189">
        <v>19</v>
      </c>
      <c r="B27" s="157" t="s">
        <v>23</v>
      </c>
      <c r="C27" s="185">
        <f>D27+E27</f>
        <v>2161411</v>
      </c>
      <c r="D27" s="186">
        <v>1307018</v>
      </c>
      <c r="E27" s="186">
        <v>854393</v>
      </c>
      <c r="F27" s="187">
        <f t="shared" si="1"/>
        <v>1951754</v>
      </c>
      <c r="G27" s="186">
        <v>1180237</v>
      </c>
      <c r="H27" s="186">
        <v>771517</v>
      </c>
      <c r="K27" s="188"/>
    </row>
    <row r="28" spans="1:10" ht="14.25" customHeight="1">
      <c r="A28" s="190"/>
      <c r="B28" s="191" t="s">
        <v>22</v>
      </c>
      <c r="C28" s="192">
        <f aca="true" t="shared" si="2" ref="C28:H28">SUM(C9:C27)</f>
        <v>9250618</v>
      </c>
      <c r="D28" s="193">
        <f t="shared" si="2"/>
        <v>6072565</v>
      </c>
      <c r="E28" s="194">
        <f t="shared" si="2"/>
        <v>3178053</v>
      </c>
      <c r="F28" s="192">
        <f t="shared" si="2"/>
        <v>8353305</v>
      </c>
      <c r="G28" s="193">
        <f t="shared" si="2"/>
        <v>5483524</v>
      </c>
      <c r="H28" s="193">
        <f t="shared" si="2"/>
        <v>2869781</v>
      </c>
      <c r="I28" s="195"/>
      <c r="J28" s="196"/>
    </row>
    <row r="29" spans="1:2" ht="15.75">
      <c r="A29" s="174"/>
      <c r="B29" s="174"/>
    </row>
    <row r="30" ht="12.75">
      <c r="C30" s="188"/>
    </row>
  </sheetData>
  <sheetProtection/>
  <mergeCells count="8">
    <mergeCell ref="A4:H4"/>
    <mergeCell ref="A5:H5"/>
    <mergeCell ref="A7:A8"/>
    <mergeCell ref="B7:B8"/>
    <mergeCell ref="C7:C8"/>
    <mergeCell ref="D7:E7"/>
    <mergeCell ref="F7:F8"/>
    <mergeCell ref="G7:H7"/>
  </mergeCells>
  <printOptions horizontalCentered="1"/>
  <pageMargins left="0.7874015748031497" right="0.5905511811023623" top="0.3937007874015748" bottom="0.1968503937007874" header="0.31496062992125984" footer="0.1968503937007874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7.7109375" style="83" customWidth="1"/>
    <col min="2" max="2" width="38.140625" style="83" customWidth="1"/>
    <col min="3" max="3" width="18.421875" style="83" customWidth="1"/>
    <col min="4" max="4" width="19.28125" style="83" customWidth="1"/>
    <col min="5" max="5" width="14.57421875" style="83" customWidth="1"/>
    <col min="6" max="16384" width="9.140625" style="83" customWidth="1"/>
  </cols>
  <sheetData>
    <row r="1" spans="1:4" ht="15.75">
      <c r="A1" s="174"/>
      <c r="D1" s="176" t="s">
        <v>187</v>
      </c>
    </row>
    <row r="2" spans="1:4" ht="15.75">
      <c r="A2" s="174"/>
      <c r="D2" s="176" t="s">
        <v>189</v>
      </c>
    </row>
    <row r="3" spans="1:3" ht="15.75">
      <c r="A3" s="174"/>
      <c r="B3" s="174"/>
      <c r="C3" s="174"/>
    </row>
    <row r="4" spans="1:4" ht="19.5" customHeight="1">
      <c r="A4" s="278" t="s">
        <v>0</v>
      </c>
      <c r="B4" s="278"/>
      <c r="C4" s="278"/>
      <c r="D4" s="278"/>
    </row>
    <row r="5" spans="1:4" ht="48.75" customHeight="1">
      <c r="A5" s="279" t="s">
        <v>254</v>
      </c>
      <c r="B5" s="279"/>
      <c r="C5" s="279"/>
      <c r="D5" s="279"/>
    </row>
    <row r="6" spans="1:4" ht="15.75">
      <c r="A6" s="177"/>
      <c r="B6" s="177"/>
      <c r="C6" s="177"/>
      <c r="D6" s="197" t="s">
        <v>1</v>
      </c>
    </row>
    <row r="7" spans="1:7" ht="31.5" customHeight="1">
      <c r="A7" s="179" t="s">
        <v>2</v>
      </c>
      <c r="B7" s="179" t="s">
        <v>3</v>
      </c>
      <c r="C7" s="171" t="s">
        <v>230</v>
      </c>
      <c r="D7" s="171" t="s">
        <v>244</v>
      </c>
      <c r="E7" s="198"/>
      <c r="F7" s="199"/>
      <c r="G7" s="199"/>
    </row>
    <row r="8" spans="1:6" ht="16.5" customHeight="1">
      <c r="A8" s="200">
        <v>1</v>
      </c>
      <c r="B8" s="201" t="s">
        <v>5</v>
      </c>
      <c r="C8" s="172">
        <v>2692</v>
      </c>
      <c r="D8" s="172">
        <v>2692</v>
      </c>
      <c r="E8" s="202"/>
      <c r="F8" s="203"/>
    </row>
    <row r="9" spans="1:6" ht="15.75">
      <c r="A9" s="204">
        <v>2</v>
      </c>
      <c r="B9" s="201" t="s">
        <v>6</v>
      </c>
      <c r="C9" s="172">
        <v>3244</v>
      </c>
      <c r="D9" s="172">
        <v>3244</v>
      </c>
      <c r="E9" s="202"/>
      <c r="F9" s="203"/>
    </row>
    <row r="10" spans="1:6" ht="15.75">
      <c r="A10" s="204">
        <v>3</v>
      </c>
      <c r="B10" s="201" t="s">
        <v>155</v>
      </c>
      <c r="C10" s="172">
        <v>5061</v>
      </c>
      <c r="D10" s="172">
        <v>5061</v>
      </c>
      <c r="E10" s="202"/>
      <c r="F10" s="203"/>
    </row>
    <row r="11" spans="1:6" ht="15.75">
      <c r="A11" s="204">
        <v>4</v>
      </c>
      <c r="B11" s="201" t="s">
        <v>7</v>
      </c>
      <c r="C11" s="172">
        <v>3297</v>
      </c>
      <c r="D11" s="172">
        <v>3297</v>
      </c>
      <c r="E11" s="202"/>
      <c r="F11" s="203"/>
    </row>
    <row r="12" spans="1:6" ht="15.75">
      <c r="A12" s="204">
        <v>5</v>
      </c>
      <c r="B12" s="201" t="s">
        <v>8</v>
      </c>
      <c r="C12" s="172">
        <v>2940</v>
      </c>
      <c r="D12" s="172">
        <v>2940</v>
      </c>
      <c r="E12" s="202"/>
      <c r="F12" s="203"/>
    </row>
    <row r="13" spans="1:6" ht="15.75">
      <c r="A13" s="204">
        <v>6</v>
      </c>
      <c r="B13" s="201" t="s">
        <v>9</v>
      </c>
      <c r="C13" s="172">
        <v>2523</v>
      </c>
      <c r="D13" s="172">
        <v>2523</v>
      </c>
      <c r="E13" s="202"/>
      <c r="F13" s="203"/>
    </row>
    <row r="14" spans="1:6" ht="15.75">
      <c r="A14" s="204">
        <v>7</v>
      </c>
      <c r="B14" s="201" t="s">
        <v>10</v>
      </c>
      <c r="C14" s="172">
        <v>1562</v>
      </c>
      <c r="D14" s="172">
        <v>1562</v>
      </c>
      <c r="E14" s="202"/>
      <c r="F14" s="203"/>
    </row>
    <row r="15" spans="1:6" ht="15.75">
      <c r="A15" s="204">
        <v>8</v>
      </c>
      <c r="B15" s="201" t="s">
        <v>11</v>
      </c>
      <c r="C15" s="172">
        <v>1193</v>
      </c>
      <c r="D15" s="172">
        <v>1193</v>
      </c>
      <c r="E15" s="202"/>
      <c r="F15" s="203"/>
    </row>
    <row r="16" spans="1:6" ht="15.75">
      <c r="A16" s="204">
        <v>9</v>
      </c>
      <c r="B16" s="201" t="s">
        <v>12</v>
      </c>
      <c r="C16" s="172">
        <v>1714</v>
      </c>
      <c r="D16" s="172">
        <v>1714</v>
      </c>
      <c r="E16" s="202"/>
      <c r="F16" s="203"/>
    </row>
    <row r="17" spans="1:6" ht="15.75">
      <c r="A17" s="204">
        <v>10</v>
      </c>
      <c r="B17" s="201" t="s">
        <v>13</v>
      </c>
      <c r="C17" s="172">
        <v>2621</v>
      </c>
      <c r="D17" s="172">
        <v>2621</v>
      </c>
      <c r="E17" s="202"/>
      <c r="F17" s="203"/>
    </row>
    <row r="18" spans="1:6" ht="15.75">
      <c r="A18" s="204">
        <v>11</v>
      </c>
      <c r="B18" s="201" t="s">
        <v>14</v>
      </c>
      <c r="C18" s="172">
        <v>3546</v>
      </c>
      <c r="D18" s="172">
        <v>3546</v>
      </c>
      <c r="E18" s="202"/>
      <c r="F18" s="203"/>
    </row>
    <row r="19" spans="1:6" ht="15.75">
      <c r="A19" s="204">
        <v>12</v>
      </c>
      <c r="B19" s="201" t="s">
        <v>15</v>
      </c>
      <c r="C19" s="172">
        <v>403</v>
      </c>
      <c r="D19" s="172">
        <v>403</v>
      </c>
      <c r="E19" s="202"/>
      <c r="F19" s="203"/>
    </row>
    <row r="20" spans="1:6" ht="15.75">
      <c r="A20" s="204">
        <v>13</v>
      </c>
      <c r="B20" s="201" t="s">
        <v>16</v>
      </c>
      <c r="C20" s="172">
        <v>4167</v>
      </c>
      <c r="D20" s="172">
        <v>4167</v>
      </c>
      <c r="E20" s="202"/>
      <c r="F20" s="203"/>
    </row>
    <row r="21" spans="1:6" ht="15.75">
      <c r="A21" s="204">
        <v>14</v>
      </c>
      <c r="B21" s="201" t="s">
        <v>17</v>
      </c>
      <c r="C21" s="172">
        <v>3730</v>
      </c>
      <c r="D21" s="172">
        <v>3730</v>
      </c>
      <c r="E21" s="202"/>
      <c r="F21" s="203"/>
    </row>
    <row r="22" spans="1:6" ht="15.75">
      <c r="A22" s="204">
        <v>15</v>
      </c>
      <c r="B22" s="201" t="s">
        <v>18</v>
      </c>
      <c r="C22" s="172">
        <v>1126</v>
      </c>
      <c r="D22" s="172">
        <v>1126</v>
      </c>
      <c r="E22" s="202"/>
      <c r="F22" s="203"/>
    </row>
    <row r="23" spans="1:6" ht="15.75">
      <c r="A23" s="204">
        <v>16</v>
      </c>
      <c r="B23" s="201" t="s">
        <v>19</v>
      </c>
      <c r="C23" s="172">
        <v>2586</v>
      </c>
      <c r="D23" s="172">
        <v>2586</v>
      </c>
      <c r="E23" s="202"/>
      <c r="F23" s="203"/>
    </row>
    <row r="24" spans="1:6" ht="15.75">
      <c r="A24" s="204">
        <v>17</v>
      </c>
      <c r="B24" s="201" t="s">
        <v>20</v>
      </c>
      <c r="C24" s="172">
        <v>2874</v>
      </c>
      <c r="D24" s="172">
        <v>2874</v>
      </c>
      <c r="E24" s="202"/>
      <c r="F24" s="203"/>
    </row>
    <row r="25" spans="1:6" ht="15.75">
      <c r="A25" s="204">
        <v>18</v>
      </c>
      <c r="B25" s="201" t="s">
        <v>21</v>
      </c>
      <c r="C25" s="172">
        <v>3838</v>
      </c>
      <c r="D25" s="172">
        <v>3838</v>
      </c>
      <c r="E25" s="202"/>
      <c r="F25" s="203"/>
    </row>
    <row r="26" spans="1:6" ht="15.75">
      <c r="A26" s="204">
        <v>19</v>
      </c>
      <c r="B26" s="201" t="s">
        <v>185</v>
      </c>
      <c r="C26" s="172">
        <v>8857</v>
      </c>
      <c r="D26" s="172">
        <v>8857</v>
      </c>
      <c r="E26" s="202"/>
      <c r="F26" s="203"/>
    </row>
    <row r="27" spans="1:4" ht="19.5" customHeight="1">
      <c r="A27" s="205"/>
      <c r="B27" s="191" t="s">
        <v>22</v>
      </c>
      <c r="C27" s="206">
        <f>SUM(C8:C26)</f>
        <v>57974</v>
      </c>
      <c r="D27" s="206">
        <f>SUM(D8:D26)</f>
        <v>57974</v>
      </c>
    </row>
    <row r="28" spans="1:3" ht="15.75">
      <c r="A28" s="174"/>
      <c r="B28" s="174"/>
      <c r="C28" s="174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7.7109375" style="0" customWidth="1"/>
    <col min="2" max="2" width="34.8515625" style="0" customWidth="1"/>
    <col min="3" max="3" width="23.00390625" style="0" customWidth="1"/>
    <col min="4" max="4" width="22.140625" style="0" customWidth="1"/>
    <col min="5" max="5" width="10.28125" style="0" customWidth="1"/>
    <col min="6" max="6" width="13.8515625" style="0" customWidth="1"/>
  </cols>
  <sheetData>
    <row r="1" spans="1:4" ht="15.75">
      <c r="A1" s="2"/>
      <c r="D1" s="24" t="s">
        <v>188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14" ht="65.25" customHeight="1">
      <c r="A5" s="257" t="s">
        <v>285</v>
      </c>
      <c r="B5" s="257"/>
      <c r="C5" s="257"/>
      <c r="D5" s="257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4" ht="15.75">
      <c r="A6" s="31"/>
      <c r="B6" s="31"/>
      <c r="C6" s="31"/>
      <c r="D6" s="32" t="s">
        <v>1</v>
      </c>
    </row>
    <row r="7" spans="1:4" ht="15.75" customHeight="1">
      <c r="A7" s="261" t="s">
        <v>2</v>
      </c>
      <c r="B7" s="261" t="s">
        <v>3</v>
      </c>
      <c r="C7" s="262" t="s">
        <v>230</v>
      </c>
      <c r="D7" s="262" t="s">
        <v>244</v>
      </c>
    </row>
    <row r="8" spans="1:4" ht="24" customHeight="1">
      <c r="A8" s="261"/>
      <c r="B8" s="261"/>
      <c r="C8" s="263"/>
      <c r="D8" s="263"/>
    </row>
    <row r="9" spans="1:4" ht="20.25" customHeight="1">
      <c r="A9" s="210">
        <v>1</v>
      </c>
      <c r="B9" s="76" t="s">
        <v>11</v>
      </c>
      <c r="C9" s="161">
        <v>11</v>
      </c>
      <c r="D9" s="161">
        <v>11</v>
      </c>
    </row>
    <row r="10" spans="1:7" ht="15.75">
      <c r="A10" s="39">
        <v>2</v>
      </c>
      <c r="B10" s="76" t="s">
        <v>17</v>
      </c>
      <c r="C10" s="161">
        <v>11</v>
      </c>
      <c r="D10" s="161">
        <v>11</v>
      </c>
      <c r="E10" s="57"/>
      <c r="F10" s="57"/>
      <c r="G10" s="57"/>
    </row>
    <row r="11" spans="1:7" ht="15.75">
      <c r="A11" s="39">
        <v>3</v>
      </c>
      <c r="B11" s="76" t="s">
        <v>19</v>
      </c>
      <c r="C11" s="161">
        <v>6</v>
      </c>
      <c r="D11" s="161">
        <v>6</v>
      </c>
      <c r="E11" s="57"/>
      <c r="F11" s="57"/>
      <c r="G11" s="57"/>
    </row>
    <row r="12" spans="1:7" ht="15.75">
      <c r="A12" s="39">
        <v>4</v>
      </c>
      <c r="B12" s="76" t="s">
        <v>21</v>
      </c>
      <c r="C12" s="161">
        <v>16.5</v>
      </c>
      <c r="D12" s="161">
        <v>16</v>
      </c>
      <c r="E12" s="57"/>
      <c r="F12" s="57"/>
      <c r="G12" s="57"/>
    </row>
    <row r="13" spans="1:7" ht="16.5" customHeight="1">
      <c r="A13" s="39">
        <v>5</v>
      </c>
      <c r="B13" s="76" t="s">
        <v>23</v>
      </c>
      <c r="C13" s="161">
        <v>145</v>
      </c>
      <c r="D13" s="161">
        <v>142</v>
      </c>
      <c r="E13" s="57"/>
      <c r="F13" s="57"/>
      <c r="G13" s="57"/>
    </row>
    <row r="14" spans="1:7" ht="19.5" customHeight="1">
      <c r="A14" s="40"/>
      <c r="B14" s="10" t="s">
        <v>22</v>
      </c>
      <c r="C14" s="77">
        <f>SUM(C9:C13)</f>
        <v>189.5</v>
      </c>
      <c r="D14" s="77">
        <f>SUM(D9:D13)</f>
        <v>186</v>
      </c>
      <c r="F14" s="57"/>
      <c r="G14" s="57"/>
    </row>
    <row r="15" spans="1:4" ht="15.75">
      <c r="A15" s="2"/>
      <c r="B15" s="211"/>
      <c r="C15" s="211"/>
      <c r="D15" s="212"/>
    </row>
    <row r="16" ht="12.75">
      <c r="D16" s="57"/>
    </row>
  </sheetData>
  <sheetProtection/>
  <mergeCells count="6">
    <mergeCell ref="A4:D4"/>
    <mergeCell ref="A5:D5"/>
    <mergeCell ref="A7:A8"/>
    <mergeCell ref="B7:B8"/>
    <mergeCell ref="C7:C8"/>
    <mergeCell ref="D7:D8"/>
  </mergeCells>
  <printOptions horizontalCentered="1"/>
  <pageMargins left="0.8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7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8.00390625" style="0" customWidth="1"/>
    <col min="2" max="2" width="32.28125" style="0" customWidth="1"/>
    <col min="3" max="4" width="21.421875" style="0" customWidth="1"/>
  </cols>
  <sheetData>
    <row r="1" spans="1:4" ht="15.75">
      <c r="A1" s="2"/>
      <c r="B1" s="25"/>
      <c r="C1" s="25"/>
      <c r="D1" s="24" t="s">
        <v>202</v>
      </c>
    </row>
    <row r="2" spans="1:4" ht="15.75">
      <c r="A2" s="2"/>
      <c r="B2" s="25"/>
      <c r="C2" s="25"/>
      <c r="D2" s="24" t="s">
        <v>189</v>
      </c>
    </row>
    <row r="3" spans="1:3" ht="15.75">
      <c r="A3" s="2"/>
      <c r="B3" s="2"/>
      <c r="C3" s="2"/>
    </row>
    <row r="4" spans="1:4" ht="15.75" customHeight="1">
      <c r="A4" s="264" t="s">
        <v>0</v>
      </c>
      <c r="B4" s="264"/>
      <c r="C4" s="264"/>
      <c r="D4" s="264"/>
    </row>
    <row r="5" spans="1:4" ht="58.5" customHeight="1">
      <c r="A5" s="284" t="s">
        <v>240</v>
      </c>
      <c r="B5" s="284"/>
      <c r="C5" s="284"/>
      <c r="D5" s="284"/>
    </row>
    <row r="6" spans="1:4" ht="15.75">
      <c r="A6" s="4"/>
      <c r="B6" s="4"/>
      <c r="C6" s="4"/>
      <c r="D6" s="3" t="s">
        <v>1</v>
      </c>
    </row>
    <row r="7" spans="1:4" ht="34.5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4" ht="15.75">
      <c r="A8" s="38">
        <v>1</v>
      </c>
      <c r="B8" s="118" t="s">
        <v>5</v>
      </c>
      <c r="C8" s="30">
        <v>3710</v>
      </c>
      <c r="D8" s="30">
        <v>3710</v>
      </c>
    </row>
    <row r="9" spans="1:4" ht="15.75">
      <c r="A9" s="39">
        <v>2</v>
      </c>
      <c r="B9" s="119" t="s">
        <v>6</v>
      </c>
      <c r="C9" s="30">
        <v>6070</v>
      </c>
      <c r="D9" s="30">
        <v>6070</v>
      </c>
    </row>
    <row r="10" spans="1:4" ht="15.75">
      <c r="A10" s="39">
        <v>3</v>
      </c>
      <c r="B10" s="119" t="s">
        <v>155</v>
      </c>
      <c r="C10" s="30">
        <v>8300</v>
      </c>
      <c r="D10" s="30">
        <v>8300</v>
      </c>
    </row>
    <row r="11" spans="1:4" ht="15.75">
      <c r="A11" s="39">
        <v>4</v>
      </c>
      <c r="B11" s="119" t="s">
        <v>7</v>
      </c>
      <c r="C11" s="30">
        <v>5873.5</v>
      </c>
      <c r="D11" s="30">
        <v>5873.5</v>
      </c>
    </row>
    <row r="12" spans="1:4" ht="15.75">
      <c r="A12" s="39">
        <v>5</v>
      </c>
      <c r="B12" s="119" t="s">
        <v>8</v>
      </c>
      <c r="C12" s="30">
        <v>10465</v>
      </c>
      <c r="D12" s="30">
        <v>10465</v>
      </c>
    </row>
    <row r="13" spans="1:4" ht="15.75">
      <c r="A13" s="39">
        <v>6</v>
      </c>
      <c r="B13" s="119" t="s">
        <v>9</v>
      </c>
      <c r="C13" s="30">
        <v>3261</v>
      </c>
      <c r="D13" s="30">
        <v>3261</v>
      </c>
    </row>
    <row r="14" spans="1:4" ht="15.75">
      <c r="A14" s="39">
        <v>7</v>
      </c>
      <c r="B14" s="119" t="s">
        <v>10</v>
      </c>
      <c r="C14" s="30">
        <v>3172</v>
      </c>
      <c r="D14" s="30">
        <v>3172</v>
      </c>
    </row>
    <row r="15" spans="1:4" ht="15.75">
      <c r="A15" s="39">
        <v>8</v>
      </c>
      <c r="B15" s="119" t="s">
        <v>11</v>
      </c>
      <c r="C15" s="30">
        <v>4525</v>
      </c>
      <c r="D15" s="30">
        <v>4525</v>
      </c>
    </row>
    <row r="16" spans="1:4" ht="15.75">
      <c r="A16" s="39">
        <v>9</v>
      </c>
      <c r="B16" s="119" t="s">
        <v>12</v>
      </c>
      <c r="C16" s="30">
        <v>4719</v>
      </c>
      <c r="D16" s="30">
        <v>4719</v>
      </c>
    </row>
    <row r="17" spans="1:4" ht="15.75">
      <c r="A17" s="39">
        <v>10</v>
      </c>
      <c r="B17" s="119" t="s">
        <v>13</v>
      </c>
      <c r="C17" s="30">
        <v>5467</v>
      </c>
      <c r="D17" s="30">
        <v>5467</v>
      </c>
    </row>
    <row r="18" spans="1:4" ht="15.75">
      <c r="A18" s="39">
        <v>11</v>
      </c>
      <c r="B18" s="119" t="s">
        <v>14</v>
      </c>
      <c r="C18" s="30">
        <v>3710</v>
      </c>
      <c r="D18" s="30">
        <v>3710</v>
      </c>
    </row>
    <row r="19" spans="1:4" ht="15.75">
      <c r="A19" s="39">
        <v>12</v>
      </c>
      <c r="B19" s="119" t="s">
        <v>15</v>
      </c>
      <c r="C19" s="30">
        <v>1130</v>
      </c>
      <c r="D19" s="30">
        <v>1130</v>
      </c>
    </row>
    <row r="20" spans="1:4" ht="15.75">
      <c r="A20" s="39">
        <v>13</v>
      </c>
      <c r="B20" s="119" t="s">
        <v>16</v>
      </c>
      <c r="C20" s="30">
        <v>1700</v>
      </c>
      <c r="D20" s="30">
        <v>1700</v>
      </c>
    </row>
    <row r="21" spans="1:4" ht="15.75">
      <c r="A21" s="39">
        <v>14</v>
      </c>
      <c r="B21" s="119" t="s">
        <v>17</v>
      </c>
      <c r="C21" s="30">
        <v>9140</v>
      </c>
      <c r="D21" s="30">
        <v>9140</v>
      </c>
    </row>
    <row r="22" spans="1:4" ht="15.75">
      <c r="A22" s="39">
        <v>15</v>
      </c>
      <c r="B22" s="119" t="s">
        <v>18</v>
      </c>
      <c r="C22" s="30">
        <v>2500</v>
      </c>
      <c r="D22" s="30">
        <v>2500</v>
      </c>
    </row>
    <row r="23" spans="1:4" ht="15.75">
      <c r="A23" s="39">
        <v>16</v>
      </c>
      <c r="B23" s="119" t="s">
        <v>19</v>
      </c>
      <c r="C23" s="30">
        <v>3800</v>
      </c>
      <c r="D23" s="30">
        <v>3800</v>
      </c>
    </row>
    <row r="24" spans="1:4" ht="15.75">
      <c r="A24" s="39">
        <v>17</v>
      </c>
      <c r="B24" s="119" t="s">
        <v>20</v>
      </c>
      <c r="C24" s="30">
        <v>4110</v>
      </c>
      <c r="D24" s="30">
        <v>4110</v>
      </c>
    </row>
    <row r="25" spans="1:4" ht="15.75">
      <c r="A25" s="39">
        <v>18</v>
      </c>
      <c r="B25" s="119" t="s">
        <v>21</v>
      </c>
      <c r="C25" s="30">
        <v>6040.6</v>
      </c>
      <c r="D25" s="30">
        <v>6040.6</v>
      </c>
    </row>
    <row r="26" spans="1:4" ht="15.75">
      <c r="A26" s="39">
        <v>19</v>
      </c>
      <c r="B26" s="119" t="s">
        <v>23</v>
      </c>
      <c r="C26" s="30">
        <v>47525</v>
      </c>
      <c r="D26" s="30">
        <v>47518.4</v>
      </c>
    </row>
    <row r="27" spans="1:4" ht="15.75">
      <c r="A27" s="40"/>
      <c r="B27" s="10" t="s">
        <v>22</v>
      </c>
      <c r="C27" s="26">
        <f>SUM(C8:C26)</f>
        <v>135218.1</v>
      </c>
      <c r="D27" s="26">
        <f>SUM(D8:D26)</f>
        <v>135211.5</v>
      </c>
    </row>
  </sheetData>
  <sheetProtection/>
  <mergeCells count="2">
    <mergeCell ref="A4:D4"/>
    <mergeCell ref="A5:D5"/>
  </mergeCells>
  <printOptions horizontalCentered="1"/>
  <pageMargins left="0.92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8.00390625" style="0" customWidth="1"/>
    <col min="2" max="2" width="35.7109375" style="0" customWidth="1"/>
    <col min="3" max="3" width="20.00390625" style="0" customWidth="1"/>
    <col min="4" max="4" width="19.57421875" style="0" customWidth="1"/>
  </cols>
  <sheetData>
    <row r="1" spans="1:4" ht="15.75">
      <c r="A1" s="2"/>
      <c r="B1" s="25"/>
      <c r="C1" s="25"/>
      <c r="D1" s="24" t="s">
        <v>203</v>
      </c>
    </row>
    <row r="2" spans="1:4" ht="15.75">
      <c r="A2" s="2"/>
      <c r="B2" s="25"/>
      <c r="C2" s="25"/>
      <c r="D2" s="24" t="s">
        <v>189</v>
      </c>
    </row>
    <row r="3" spans="1:3" ht="15.75">
      <c r="A3" s="2"/>
      <c r="B3" s="2"/>
      <c r="C3" s="2"/>
    </row>
    <row r="4" spans="1:4" ht="15.75" customHeight="1">
      <c r="A4" s="264" t="s">
        <v>0</v>
      </c>
      <c r="B4" s="264"/>
      <c r="C4" s="264"/>
      <c r="D4" s="264"/>
    </row>
    <row r="5" spans="1:4" ht="58.5" customHeight="1">
      <c r="A5" s="284" t="s">
        <v>255</v>
      </c>
      <c r="B5" s="284"/>
      <c r="C5" s="284"/>
      <c r="D5" s="284"/>
    </row>
    <row r="6" spans="1:4" ht="15.75">
      <c r="A6" s="4"/>
      <c r="B6" s="4"/>
      <c r="C6" s="4"/>
      <c r="D6" s="3" t="s">
        <v>1</v>
      </c>
    </row>
    <row r="7" spans="1:4" ht="34.5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4" ht="15.75">
      <c r="A8" s="38">
        <v>1</v>
      </c>
      <c r="B8" s="118" t="s">
        <v>5</v>
      </c>
      <c r="C8" s="217">
        <v>1258.9</v>
      </c>
      <c r="D8" s="217">
        <v>1258.9</v>
      </c>
    </row>
    <row r="9" spans="1:4" ht="15.75">
      <c r="A9" s="39">
        <v>2</v>
      </c>
      <c r="B9" s="119" t="s">
        <v>6</v>
      </c>
      <c r="C9" s="30">
        <v>1572</v>
      </c>
      <c r="D9" s="30">
        <v>1572</v>
      </c>
    </row>
    <row r="10" spans="1:4" ht="15.75">
      <c r="A10" s="39">
        <v>3</v>
      </c>
      <c r="B10" s="119" t="s">
        <v>155</v>
      </c>
      <c r="C10" s="30">
        <v>1604.9</v>
      </c>
      <c r="D10" s="30">
        <v>1604.9</v>
      </c>
    </row>
    <row r="11" spans="1:4" ht="15.75">
      <c r="A11" s="39">
        <v>4</v>
      </c>
      <c r="B11" s="119" t="s">
        <v>7</v>
      </c>
      <c r="C11" s="30">
        <v>1618.1</v>
      </c>
      <c r="D11" s="30">
        <v>1618.1</v>
      </c>
    </row>
    <row r="12" spans="1:4" ht="15.75">
      <c r="A12" s="39">
        <v>5</v>
      </c>
      <c r="B12" s="119" t="s">
        <v>8</v>
      </c>
      <c r="C12" s="30">
        <v>3031.8</v>
      </c>
      <c r="D12" s="30">
        <v>3031.8</v>
      </c>
    </row>
    <row r="13" spans="1:4" ht="15.75">
      <c r="A13" s="39">
        <v>6</v>
      </c>
      <c r="B13" s="119" t="s">
        <v>9</v>
      </c>
      <c r="C13" s="30">
        <v>823.9</v>
      </c>
      <c r="D13" s="30">
        <v>823.9</v>
      </c>
    </row>
    <row r="14" spans="1:4" ht="15.75">
      <c r="A14" s="39">
        <v>7</v>
      </c>
      <c r="B14" s="119" t="s">
        <v>10</v>
      </c>
      <c r="C14" s="30">
        <v>1028.2</v>
      </c>
      <c r="D14" s="30">
        <v>1028.2</v>
      </c>
    </row>
    <row r="15" spans="1:4" ht="15.75">
      <c r="A15" s="39">
        <v>8</v>
      </c>
      <c r="B15" s="119" t="s">
        <v>11</v>
      </c>
      <c r="C15" s="30">
        <v>929.3</v>
      </c>
      <c r="D15" s="30">
        <v>929.3</v>
      </c>
    </row>
    <row r="16" spans="1:4" ht="15.75">
      <c r="A16" s="39">
        <v>9</v>
      </c>
      <c r="B16" s="119" t="s">
        <v>12</v>
      </c>
      <c r="C16" s="30">
        <v>1255.6</v>
      </c>
      <c r="D16" s="30">
        <v>1255.6</v>
      </c>
    </row>
    <row r="17" spans="1:4" ht="15.75">
      <c r="A17" s="39">
        <v>10</v>
      </c>
      <c r="B17" s="119" t="s">
        <v>13</v>
      </c>
      <c r="C17" s="30">
        <v>1908.1</v>
      </c>
      <c r="D17" s="30">
        <v>1908.1</v>
      </c>
    </row>
    <row r="18" spans="1:4" ht="15.75">
      <c r="A18" s="39">
        <v>11</v>
      </c>
      <c r="B18" s="119" t="s">
        <v>14</v>
      </c>
      <c r="C18" s="30">
        <v>1232.5</v>
      </c>
      <c r="D18" s="30">
        <v>1232.5</v>
      </c>
    </row>
    <row r="19" spans="1:4" ht="15.75">
      <c r="A19" s="39">
        <v>12</v>
      </c>
      <c r="B19" s="119" t="s">
        <v>15</v>
      </c>
      <c r="C19" s="30">
        <v>228.8</v>
      </c>
      <c r="D19" s="30">
        <v>228.8</v>
      </c>
    </row>
    <row r="20" spans="1:4" ht="15.75">
      <c r="A20" s="39">
        <v>13</v>
      </c>
      <c r="B20" s="119" t="s">
        <v>16</v>
      </c>
      <c r="C20" s="30">
        <v>620.5</v>
      </c>
      <c r="D20" s="30">
        <v>620.5</v>
      </c>
    </row>
    <row r="21" spans="1:4" ht="15.75">
      <c r="A21" s="39">
        <v>14</v>
      </c>
      <c r="B21" s="119" t="s">
        <v>17</v>
      </c>
      <c r="C21" s="30">
        <v>1054.6</v>
      </c>
      <c r="D21" s="30">
        <v>1054.6</v>
      </c>
    </row>
    <row r="22" spans="1:4" ht="15.75">
      <c r="A22" s="39">
        <v>15</v>
      </c>
      <c r="B22" s="119" t="s">
        <v>18</v>
      </c>
      <c r="C22" s="30">
        <v>665.7</v>
      </c>
      <c r="D22" s="30">
        <v>665.7</v>
      </c>
    </row>
    <row r="23" spans="1:4" ht="15.75">
      <c r="A23" s="39">
        <v>16</v>
      </c>
      <c r="B23" s="119" t="s">
        <v>19</v>
      </c>
      <c r="C23" s="30">
        <v>784.4</v>
      </c>
      <c r="D23" s="30">
        <v>784.4</v>
      </c>
    </row>
    <row r="24" spans="1:4" ht="15.75">
      <c r="A24" s="39">
        <v>17</v>
      </c>
      <c r="B24" s="119" t="s">
        <v>20</v>
      </c>
      <c r="C24" s="30">
        <v>1189.7</v>
      </c>
      <c r="D24" s="30">
        <v>1189.7</v>
      </c>
    </row>
    <row r="25" spans="1:4" ht="15.75">
      <c r="A25" s="40"/>
      <c r="B25" s="10" t="s">
        <v>22</v>
      </c>
      <c r="C25" s="26">
        <f>SUM(C8:C24)</f>
        <v>20807.000000000004</v>
      </c>
      <c r="D25" s="26">
        <f>SUM(D8:D24)</f>
        <v>20807.000000000004</v>
      </c>
    </row>
  </sheetData>
  <sheetProtection/>
  <mergeCells count="2">
    <mergeCell ref="A4:D4"/>
    <mergeCell ref="A5:D5"/>
  </mergeCells>
  <printOptions horizontalCentered="1"/>
  <pageMargins left="0.79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0.7109375" style="0" customWidth="1"/>
    <col min="3" max="3" width="23.140625" style="0" customWidth="1"/>
    <col min="4" max="4" width="24.28125" style="0" customWidth="1"/>
    <col min="5" max="5" width="15.00390625" style="0" customWidth="1"/>
  </cols>
  <sheetData>
    <row r="1" spans="1:4" ht="15.75">
      <c r="A1" s="2"/>
      <c r="D1" s="24" t="s">
        <v>204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19.25" customHeight="1">
      <c r="A5" s="257" t="s">
        <v>256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5" ht="27" customHeight="1">
      <c r="A7" s="28" t="s">
        <v>2</v>
      </c>
      <c r="B7" s="28" t="s">
        <v>3</v>
      </c>
      <c r="C7" s="28" t="s">
        <v>231</v>
      </c>
      <c r="D7" s="28" t="s">
        <v>239</v>
      </c>
      <c r="E7" s="139"/>
    </row>
    <row r="8" spans="1:7" ht="16.5" customHeight="1">
      <c r="A8" s="6">
        <v>1</v>
      </c>
      <c r="B8" s="36" t="s">
        <v>5</v>
      </c>
      <c r="C8" s="207">
        <v>5984</v>
      </c>
      <c r="D8" s="207">
        <v>5984</v>
      </c>
      <c r="F8" s="57"/>
      <c r="G8" s="57"/>
    </row>
    <row r="9" spans="1:7" ht="15.75">
      <c r="A9" s="7">
        <v>2</v>
      </c>
      <c r="B9" s="36" t="s">
        <v>6</v>
      </c>
      <c r="C9" s="160">
        <v>4101</v>
      </c>
      <c r="D9" s="160">
        <v>4101</v>
      </c>
      <c r="F9" s="57"/>
      <c r="G9" s="57"/>
    </row>
    <row r="10" spans="1:7" ht="15.75">
      <c r="A10" s="7">
        <v>3</v>
      </c>
      <c r="B10" s="36" t="s">
        <v>155</v>
      </c>
      <c r="C10" s="160">
        <v>8339</v>
      </c>
      <c r="D10" s="160">
        <v>8339</v>
      </c>
      <c r="F10" s="57"/>
      <c r="G10" s="57"/>
    </row>
    <row r="11" spans="1:7" ht="15.75">
      <c r="A11" s="7">
        <v>4</v>
      </c>
      <c r="B11" s="36" t="s">
        <v>7</v>
      </c>
      <c r="C11" s="160">
        <v>2184</v>
      </c>
      <c r="D11" s="160">
        <v>2184</v>
      </c>
      <c r="F11" s="57"/>
      <c r="G11" s="57"/>
    </row>
    <row r="12" spans="1:7" ht="15.75">
      <c r="A12" s="7">
        <v>5</v>
      </c>
      <c r="B12" s="36" t="s">
        <v>8</v>
      </c>
      <c r="C12" s="160">
        <v>4331</v>
      </c>
      <c r="D12" s="160">
        <v>4331</v>
      </c>
      <c r="F12" s="57"/>
      <c r="G12" s="57"/>
    </row>
    <row r="13" spans="1:7" ht="15.75">
      <c r="A13" s="7">
        <v>6</v>
      </c>
      <c r="B13" s="36" t="s">
        <v>9</v>
      </c>
      <c r="C13" s="160">
        <v>3572</v>
      </c>
      <c r="D13" s="160">
        <v>3572</v>
      </c>
      <c r="F13" s="57"/>
      <c r="G13" s="57"/>
    </row>
    <row r="14" spans="1:7" ht="15.75">
      <c r="A14" s="7">
        <v>7</v>
      </c>
      <c r="B14" s="36" t="s">
        <v>10</v>
      </c>
      <c r="C14" s="160">
        <v>464</v>
      </c>
      <c r="D14" s="160">
        <v>464</v>
      </c>
      <c r="F14" s="57"/>
      <c r="G14" s="57"/>
    </row>
    <row r="15" spans="1:7" ht="15.75">
      <c r="A15" s="7">
        <v>8</v>
      </c>
      <c r="B15" s="36" t="s">
        <v>11</v>
      </c>
      <c r="C15" s="160">
        <v>4600</v>
      </c>
      <c r="D15" s="160">
        <v>4600</v>
      </c>
      <c r="F15" s="57"/>
      <c r="G15" s="57"/>
    </row>
    <row r="16" spans="1:7" ht="15.75">
      <c r="A16" s="7">
        <v>9</v>
      </c>
      <c r="B16" s="36" t="s">
        <v>12</v>
      </c>
      <c r="C16" s="160">
        <v>5052</v>
      </c>
      <c r="D16" s="160">
        <v>5052</v>
      </c>
      <c r="F16" s="57"/>
      <c r="G16" s="57"/>
    </row>
    <row r="17" spans="1:7" ht="15.75">
      <c r="A17" s="7">
        <v>10</v>
      </c>
      <c r="B17" s="36" t="s">
        <v>13</v>
      </c>
      <c r="C17" s="160">
        <v>6076</v>
      </c>
      <c r="D17" s="160">
        <v>6076</v>
      </c>
      <c r="F17" s="57"/>
      <c r="G17" s="57"/>
    </row>
    <row r="18" spans="1:7" ht="15.75">
      <c r="A18" s="7">
        <v>11</v>
      </c>
      <c r="B18" s="36" t="s">
        <v>14</v>
      </c>
      <c r="C18" s="160">
        <v>3347</v>
      </c>
      <c r="D18" s="160">
        <v>3347</v>
      </c>
      <c r="F18" s="57"/>
      <c r="G18" s="57"/>
    </row>
    <row r="19" spans="1:7" ht="15.75">
      <c r="A19" s="7">
        <v>12</v>
      </c>
      <c r="B19" s="36" t="s">
        <v>15</v>
      </c>
      <c r="C19" s="160">
        <v>1995</v>
      </c>
      <c r="D19" s="160">
        <v>1995</v>
      </c>
      <c r="F19" s="57"/>
      <c r="G19" s="57"/>
    </row>
    <row r="20" spans="1:7" ht="15.75">
      <c r="A20" s="7">
        <v>13</v>
      </c>
      <c r="B20" s="36" t="s">
        <v>16</v>
      </c>
      <c r="C20" s="160">
        <v>605</v>
      </c>
      <c r="D20" s="160">
        <v>605</v>
      </c>
      <c r="F20" s="57"/>
      <c r="G20" s="57"/>
    </row>
    <row r="21" spans="1:7" ht="15.75">
      <c r="A21" s="7">
        <v>14</v>
      </c>
      <c r="B21" s="36" t="s">
        <v>17</v>
      </c>
      <c r="C21" s="160">
        <v>15388</v>
      </c>
      <c r="D21" s="160">
        <v>15388</v>
      </c>
      <c r="F21" s="57"/>
      <c r="G21" s="57"/>
    </row>
    <row r="22" spans="1:7" ht="15.75">
      <c r="A22" s="7">
        <v>15</v>
      </c>
      <c r="B22" s="36" t="s">
        <v>18</v>
      </c>
      <c r="C22" s="160">
        <v>500</v>
      </c>
      <c r="D22" s="160">
        <v>500</v>
      </c>
      <c r="F22" s="57"/>
      <c r="G22" s="57"/>
    </row>
    <row r="23" spans="1:7" ht="15.75">
      <c r="A23" s="7">
        <v>16</v>
      </c>
      <c r="B23" s="36" t="s">
        <v>19</v>
      </c>
      <c r="C23" s="160">
        <v>16316</v>
      </c>
      <c r="D23" s="160">
        <v>16316</v>
      </c>
      <c r="F23" s="57"/>
      <c r="G23" s="57"/>
    </row>
    <row r="24" spans="1:7" ht="15.75">
      <c r="A24" s="7">
        <v>17</v>
      </c>
      <c r="B24" s="36" t="s">
        <v>20</v>
      </c>
      <c r="C24" s="160">
        <v>2858</v>
      </c>
      <c r="D24" s="160">
        <v>2858</v>
      </c>
      <c r="F24" s="57"/>
      <c r="G24" s="57"/>
    </row>
    <row r="25" spans="1:7" ht="15.75">
      <c r="A25" s="7">
        <v>18</v>
      </c>
      <c r="B25" s="36" t="s">
        <v>21</v>
      </c>
      <c r="C25" s="160">
        <v>29747</v>
      </c>
      <c r="D25" s="160">
        <v>29747</v>
      </c>
      <c r="F25" s="57"/>
      <c r="G25" s="57"/>
    </row>
    <row r="26" spans="1:7" ht="15.75">
      <c r="A26" s="7">
        <v>19</v>
      </c>
      <c r="B26" s="36" t="s">
        <v>23</v>
      </c>
      <c r="C26" s="160">
        <v>48634</v>
      </c>
      <c r="D26" s="160">
        <v>48634</v>
      </c>
      <c r="F26" s="57"/>
      <c r="G26" s="57"/>
    </row>
    <row r="27" spans="1:5" ht="19.5" customHeight="1">
      <c r="A27" s="9"/>
      <c r="B27" s="10" t="s">
        <v>22</v>
      </c>
      <c r="C27" s="77">
        <f>SUM(C8:C26)</f>
        <v>164093</v>
      </c>
      <c r="D27" s="77">
        <f>SUM(D8:D26)</f>
        <v>164093</v>
      </c>
      <c r="E27" s="139"/>
    </row>
    <row r="28" spans="1:3" ht="15.75">
      <c r="A28" s="2"/>
      <c r="B28" s="2"/>
      <c r="C28" s="2"/>
    </row>
  </sheetData>
  <sheetProtection/>
  <mergeCells count="2">
    <mergeCell ref="A4:D4"/>
    <mergeCell ref="A5:D5"/>
  </mergeCells>
  <printOptions horizontalCentered="1"/>
  <pageMargins left="0.787401574803149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7.28125" style="0" customWidth="1"/>
    <col min="3" max="3" width="20.57421875" style="0" customWidth="1"/>
    <col min="4" max="4" width="19.8515625" style="0" customWidth="1"/>
  </cols>
  <sheetData>
    <row r="1" spans="1:4" ht="15.75">
      <c r="A1" s="2"/>
      <c r="D1" s="24" t="s">
        <v>201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32.75" customHeight="1">
      <c r="A5" s="257" t="s">
        <v>257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31.5">
      <c r="A7" s="28" t="s">
        <v>2</v>
      </c>
      <c r="B7" s="28" t="s">
        <v>3</v>
      </c>
      <c r="C7" s="28" t="s">
        <v>231</v>
      </c>
      <c r="D7" s="28" t="s">
        <v>239</v>
      </c>
    </row>
    <row r="8" spans="1:6" ht="16.5" customHeight="1">
      <c r="A8" s="6">
        <v>1</v>
      </c>
      <c r="B8" s="36" t="s">
        <v>5</v>
      </c>
      <c r="C8" s="30">
        <v>1220</v>
      </c>
      <c r="D8" s="8">
        <v>1220</v>
      </c>
      <c r="E8" s="57"/>
      <c r="F8" s="57"/>
    </row>
    <row r="9" spans="1:6" ht="15.75">
      <c r="A9" s="7">
        <v>2</v>
      </c>
      <c r="B9" s="36" t="s">
        <v>6</v>
      </c>
      <c r="C9" s="30">
        <v>1124</v>
      </c>
      <c r="D9" s="8">
        <v>1124</v>
      </c>
      <c r="E9" s="57"/>
      <c r="F9" s="57"/>
    </row>
    <row r="10" spans="1:6" ht="15.75">
      <c r="A10" s="7">
        <v>3</v>
      </c>
      <c r="B10" s="36" t="s">
        <v>155</v>
      </c>
      <c r="C10" s="30">
        <v>1154</v>
      </c>
      <c r="D10" s="8">
        <v>1154</v>
      </c>
      <c r="E10" s="57"/>
      <c r="F10" s="57"/>
    </row>
    <row r="11" spans="1:6" ht="15.75">
      <c r="A11" s="7">
        <v>4</v>
      </c>
      <c r="B11" s="36" t="s">
        <v>7</v>
      </c>
      <c r="C11" s="30">
        <v>1129</v>
      </c>
      <c r="D11" s="8">
        <v>1129</v>
      </c>
      <c r="E11" s="57"/>
      <c r="F11" s="57"/>
    </row>
    <row r="12" spans="1:6" ht="15.75">
      <c r="A12" s="7">
        <v>5</v>
      </c>
      <c r="B12" s="36" t="s">
        <v>8</v>
      </c>
      <c r="C12" s="30">
        <v>1683</v>
      </c>
      <c r="D12" s="8">
        <v>1683</v>
      </c>
      <c r="E12" s="57"/>
      <c r="F12" s="57"/>
    </row>
    <row r="13" spans="1:6" ht="15.75">
      <c r="A13" s="7">
        <v>6</v>
      </c>
      <c r="B13" s="36" t="s">
        <v>9</v>
      </c>
      <c r="C13" s="30">
        <v>1388</v>
      </c>
      <c r="D13" s="8">
        <v>1388</v>
      </c>
      <c r="E13" s="57"/>
      <c r="F13" s="57"/>
    </row>
    <row r="14" spans="1:6" ht="15.75">
      <c r="A14" s="7">
        <v>7</v>
      </c>
      <c r="B14" s="36" t="s">
        <v>10</v>
      </c>
      <c r="C14" s="30">
        <v>577</v>
      </c>
      <c r="D14" s="8">
        <v>577</v>
      </c>
      <c r="E14" s="57"/>
      <c r="F14" s="57"/>
    </row>
    <row r="15" spans="1:6" ht="15.75">
      <c r="A15" s="7">
        <v>8</v>
      </c>
      <c r="B15" s="36" t="s">
        <v>11</v>
      </c>
      <c r="C15" s="30">
        <v>577</v>
      </c>
      <c r="D15" s="8">
        <v>577</v>
      </c>
      <c r="E15" s="57"/>
      <c r="F15" s="57"/>
    </row>
    <row r="16" spans="1:6" ht="15.75">
      <c r="A16" s="7">
        <v>9</v>
      </c>
      <c r="B16" s="36" t="s">
        <v>12</v>
      </c>
      <c r="C16" s="30">
        <v>577</v>
      </c>
      <c r="D16" s="8">
        <v>577</v>
      </c>
      <c r="E16" s="57"/>
      <c r="F16" s="57"/>
    </row>
    <row r="17" spans="1:6" ht="15.75">
      <c r="A17" s="7">
        <v>10</v>
      </c>
      <c r="B17" s="36" t="s">
        <v>13</v>
      </c>
      <c r="C17" s="30">
        <v>1129</v>
      </c>
      <c r="D17" s="8">
        <v>1129</v>
      </c>
      <c r="E17" s="57"/>
      <c r="F17" s="57"/>
    </row>
    <row r="18" spans="1:6" ht="15.75">
      <c r="A18" s="7">
        <v>11</v>
      </c>
      <c r="B18" s="36" t="s">
        <v>14</v>
      </c>
      <c r="C18" s="30">
        <v>572</v>
      </c>
      <c r="D18" s="8">
        <v>572</v>
      </c>
      <c r="E18" s="57"/>
      <c r="F18" s="57"/>
    </row>
    <row r="19" spans="1:6" ht="15.75">
      <c r="A19" s="7">
        <v>12</v>
      </c>
      <c r="B19" s="36" t="s">
        <v>15</v>
      </c>
      <c r="C19" s="30">
        <v>655</v>
      </c>
      <c r="D19" s="8">
        <v>655</v>
      </c>
      <c r="E19" s="57"/>
      <c r="F19" s="57"/>
    </row>
    <row r="20" spans="1:6" ht="15.75">
      <c r="A20" s="7">
        <v>13</v>
      </c>
      <c r="B20" s="36" t="s">
        <v>16</v>
      </c>
      <c r="C20" s="30">
        <v>655</v>
      </c>
      <c r="D20" s="8">
        <v>655</v>
      </c>
      <c r="E20" s="57"/>
      <c r="F20" s="57"/>
    </row>
    <row r="21" spans="1:6" ht="15.75">
      <c r="A21" s="7">
        <v>14</v>
      </c>
      <c r="B21" s="36" t="s">
        <v>17</v>
      </c>
      <c r="C21" s="30">
        <v>1618</v>
      </c>
      <c r="D21" s="8">
        <v>1618</v>
      </c>
      <c r="E21" s="57"/>
      <c r="F21" s="57"/>
    </row>
    <row r="22" spans="1:6" ht="15.75">
      <c r="A22" s="7">
        <v>15</v>
      </c>
      <c r="B22" s="36" t="s">
        <v>18</v>
      </c>
      <c r="C22" s="30">
        <v>572</v>
      </c>
      <c r="D22" s="8">
        <v>572</v>
      </c>
      <c r="E22" s="57"/>
      <c r="F22" s="57"/>
    </row>
    <row r="23" spans="1:6" ht="15.75">
      <c r="A23" s="7">
        <v>16</v>
      </c>
      <c r="B23" s="36" t="s">
        <v>19</v>
      </c>
      <c r="C23" s="30">
        <v>1124</v>
      </c>
      <c r="D23" s="8">
        <v>1124</v>
      </c>
      <c r="E23" s="57"/>
      <c r="F23" s="57"/>
    </row>
    <row r="24" spans="1:6" ht="15.75">
      <c r="A24" s="7">
        <v>17</v>
      </c>
      <c r="B24" s="36" t="s">
        <v>20</v>
      </c>
      <c r="C24" s="30">
        <v>640</v>
      </c>
      <c r="D24" s="8">
        <v>640</v>
      </c>
      <c r="E24" s="57"/>
      <c r="F24" s="57"/>
    </row>
    <row r="25" spans="1:6" ht="15.75">
      <c r="A25" s="7">
        <v>18</v>
      </c>
      <c r="B25" s="36" t="s">
        <v>21</v>
      </c>
      <c r="C25" s="30">
        <v>1214</v>
      </c>
      <c r="D25" s="8">
        <v>1214</v>
      </c>
      <c r="E25" s="57"/>
      <c r="F25" s="57"/>
    </row>
    <row r="26" spans="1:6" ht="15.75">
      <c r="A26" s="7">
        <v>19</v>
      </c>
      <c r="B26" s="36" t="s">
        <v>23</v>
      </c>
      <c r="C26" s="30">
        <v>18637</v>
      </c>
      <c r="D26" s="8">
        <v>18637</v>
      </c>
      <c r="E26" s="57"/>
      <c r="F26" s="57"/>
    </row>
    <row r="27" spans="1:5" ht="19.5" customHeight="1">
      <c r="A27" s="9"/>
      <c r="B27" s="10" t="s">
        <v>22</v>
      </c>
      <c r="C27" s="77">
        <f>SUM(C8:C26)</f>
        <v>36245</v>
      </c>
      <c r="D27" s="77">
        <f>SUM(D8:D26)</f>
        <v>36245</v>
      </c>
      <c r="E27" s="139"/>
    </row>
    <row r="28" spans="1:3" ht="15.75">
      <c r="A28" s="2"/>
      <c r="B28" s="2"/>
      <c r="C28" s="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5.8515625" style="0" customWidth="1"/>
    <col min="3" max="4" width="17.8515625" style="0" customWidth="1"/>
    <col min="5" max="5" width="16.140625" style="0" customWidth="1"/>
  </cols>
  <sheetData>
    <row r="1" spans="1:4" ht="15.75">
      <c r="A1" s="2"/>
      <c r="D1" s="24" t="s">
        <v>274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21.5" customHeight="1">
      <c r="A5" s="257" t="s">
        <v>286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33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4" ht="16.5" customHeight="1">
      <c r="A8" s="6">
        <v>1</v>
      </c>
      <c r="B8" s="36" t="s">
        <v>5</v>
      </c>
      <c r="C8" s="30">
        <v>5134</v>
      </c>
      <c r="D8" s="30">
        <v>5134</v>
      </c>
    </row>
    <row r="9" spans="1:4" ht="15.75">
      <c r="A9" s="7">
        <v>2</v>
      </c>
      <c r="B9" s="36" t="s">
        <v>6</v>
      </c>
      <c r="C9" s="30">
        <v>5071</v>
      </c>
      <c r="D9" s="30">
        <v>5071</v>
      </c>
    </row>
    <row r="10" spans="1:4" ht="15.75">
      <c r="A10" s="7">
        <v>3</v>
      </c>
      <c r="B10" s="36" t="s">
        <v>155</v>
      </c>
      <c r="C10" s="30">
        <v>8406</v>
      </c>
      <c r="D10" s="30">
        <v>8406</v>
      </c>
    </row>
    <row r="11" spans="1:4" ht="15.75">
      <c r="A11" s="7">
        <v>4</v>
      </c>
      <c r="B11" s="36" t="s">
        <v>7</v>
      </c>
      <c r="C11" s="30">
        <v>5864</v>
      </c>
      <c r="D11" s="30">
        <v>5864</v>
      </c>
    </row>
    <row r="12" spans="1:4" ht="15.75">
      <c r="A12" s="7">
        <v>5</v>
      </c>
      <c r="B12" s="36" t="s">
        <v>8</v>
      </c>
      <c r="C12" s="30">
        <v>13332</v>
      </c>
      <c r="D12" s="30">
        <v>13332</v>
      </c>
    </row>
    <row r="13" spans="1:4" ht="15.75">
      <c r="A13" s="7">
        <v>6</v>
      </c>
      <c r="B13" s="36" t="s">
        <v>9</v>
      </c>
      <c r="C13" s="30">
        <v>2414</v>
      </c>
      <c r="D13" s="30">
        <v>2414</v>
      </c>
    </row>
    <row r="14" spans="1:4" ht="15.75">
      <c r="A14" s="7">
        <v>7</v>
      </c>
      <c r="B14" s="36" t="s">
        <v>10</v>
      </c>
      <c r="C14" s="30">
        <v>4121</v>
      </c>
      <c r="D14" s="30">
        <v>4121</v>
      </c>
    </row>
    <row r="15" spans="1:4" ht="15.75">
      <c r="A15" s="7">
        <v>8</v>
      </c>
      <c r="B15" s="36" t="s">
        <v>11</v>
      </c>
      <c r="C15" s="30">
        <v>7774</v>
      </c>
      <c r="D15" s="30">
        <v>7774</v>
      </c>
    </row>
    <row r="16" spans="1:4" ht="15.75">
      <c r="A16" s="7">
        <v>9</v>
      </c>
      <c r="B16" s="36" t="s">
        <v>12</v>
      </c>
      <c r="C16" s="30">
        <v>4297</v>
      </c>
      <c r="D16" s="30">
        <v>4297</v>
      </c>
    </row>
    <row r="17" spans="1:4" ht="15.75">
      <c r="A17" s="7">
        <v>10</v>
      </c>
      <c r="B17" s="36" t="s">
        <v>13</v>
      </c>
      <c r="C17" s="30">
        <v>6476</v>
      </c>
      <c r="D17" s="30">
        <v>6476</v>
      </c>
    </row>
    <row r="18" spans="1:4" ht="15.75">
      <c r="A18" s="7">
        <v>11</v>
      </c>
      <c r="B18" s="36" t="s">
        <v>14</v>
      </c>
      <c r="C18" s="30">
        <v>3273</v>
      </c>
      <c r="D18" s="30">
        <v>3273</v>
      </c>
    </row>
    <row r="19" spans="1:4" ht="15.75">
      <c r="A19" s="7">
        <v>12</v>
      </c>
      <c r="B19" s="36" t="s">
        <v>15</v>
      </c>
      <c r="C19" s="30">
        <v>718</v>
      </c>
      <c r="D19" s="30">
        <v>718</v>
      </c>
    </row>
    <row r="20" spans="1:4" ht="15.75">
      <c r="A20" s="7">
        <v>13</v>
      </c>
      <c r="B20" s="36" t="s">
        <v>16</v>
      </c>
      <c r="C20" s="30">
        <v>2975</v>
      </c>
      <c r="D20" s="30">
        <v>2975</v>
      </c>
    </row>
    <row r="21" spans="1:4" ht="15.75">
      <c r="A21" s="7">
        <v>14</v>
      </c>
      <c r="B21" s="36" t="s">
        <v>17</v>
      </c>
      <c r="C21" s="30">
        <v>7370</v>
      </c>
      <c r="D21" s="30">
        <v>7370</v>
      </c>
    </row>
    <row r="22" spans="1:4" ht="15.75">
      <c r="A22" s="7">
        <v>15</v>
      </c>
      <c r="B22" s="36" t="s">
        <v>18</v>
      </c>
      <c r="C22" s="30">
        <v>2531</v>
      </c>
      <c r="D22" s="30">
        <v>2531</v>
      </c>
    </row>
    <row r="23" spans="1:4" ht="15.75">
      <c r="A23" s="7">
        <v>16</v>
      </c>
      <c r="B23" s="36" t="s">
        <v>19</v>
      </c>
      <c r="C23" s="30">
        <v>3646</v>
      </c>
      <c r="D23" s="30">
        <v>3646</v>
      </c>
    </row>
    <row r="24" spans="1:4" ht="15.75">
      <c r="A24" s="7">
        <v>17</v>
      </c>
      <c r="B24" s="36" t="s">
        <v>20</v>
      </c>
      <c r="C24" s="30">
        <v>4039</v>
      </c>
      <c r="D24" s="30">
        <v>4039</v>
      </c>
    </row>
    <row r="25" spans="1:4" ht="15.75">
      <c r="A25" s="7">
        <v>18</v>
      </c>
      <c r="B25" s="36" t="s">
        <v>21</v>
      </c>
      <c r="C25" s="30">
        <v>3979</v>
      </c>
      <c r="D25" s="30">
        <v>3979</v>
      </c>
    </row>
    <row r="26" spans="1:4" ht="15.75">
      <c r="A26" s="7">
        <v>19</v>
      </c>
      <c r="B26" s="36" t="s">
        <v>23</v>
      </c>
      <c r="C26" s="30">
        <v>63248</v>
      </c>
      <c r="D26" s="30">
        <v>63248</v>
      </c>
    </row>
    <row r="27" spans="1:5" ht="19.5" customHeight="1">
      <c r="A27" s="9"/>
      <c r="B27" s="10" t="s">
        <v>22</v>
      </c>
      <c r="C27" s="26">
        <f>SUM(C8:C26)</f>
        <v>154668</v>
      </c>
      <c r="D27" s="26">
        <f>SUM(D8:D26)</f>
        <v>154668</v>
      </c>
      <c r="E27" s="139"/>
    </row>
    <row r="28" spans="1:3" ht="15.75">
      <c r="A28" s="2"/>
      <c r="B28" s="2"/>
      <c r="C28" s="2"/>
    </row>
  </sheetData>
  <sheetProtection/>
  <mergeCells count="2">
    <mergeCell ref="A4:D4"/>
    <mergeCell ref="A5:D5"/>
  </mergeCells>
  <printOptions horizontalCentered="1"/>
  <pageMargins left="1.1811023622047243" right="0.5905511811023622" top="0.7874015748031497" bottom="0.7874015748031497" header="0.31496062992125984" footer="0.196850393700787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3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2.57421875" style="0" customWidth="1"/>
    <col min="3" max="3" width="22.00390625" style="0" customWidth="1"/>
    <col min="4" max="4" width="20.8515625" style="0" customWidth="1"/>
    <col min="5" max="5" width="14.8515625" style="0" customWidth="1"/>
  </cols>
  <sheetData>
    <row r="1" spans="1:4" ht="15.75">
      <c r="A1" s="2"/>
      <c r="D1" s="24" t="s">
        <v>277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05" customHeight="1">
      <c r="A5" s="257" t="s">
        <v>290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27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7" ht="16.5" customHeight="1">
      <c r="A8" s="6">
        <v>1</v>
      </c>
      <c r="B8" s="118" t="s">
        <v>5</v>
      </c>
      <c r="C8" s="30">
        <v>9189</v>
      </c>
      <c r="D8" s="8">
        <v>8730</v>
      </c>
      <c r="F8" s="57"/>
      <c r="G8" s="57"/>
    </row>
    <row r="9" spans="1:7" ht="15.75">
      <c r="A9" s="7">
        <v>2</v>
      </c>
      <c r="B9" s="119" t="s">
        <v>6</v>
      </c>
      <c r="C9" s="30">
        <v>10773</v>
      </c>
      <c r="D9" s="8">
        <v>10234</v>
      </c>
      <c r="F9" s="57"/>
      <c r="G9" s="57"/>
    </row>
    <row r="10" spans="1:7" ht="15.75">
      <c r="A10" s="7">
        <v>3</v>
      </c>
      <c r="B10" s="119" t="s">
        <v>155</v>
      </c>
      <c r="C10" s="30">
        <v>17636</v>
      </c>
      <c r="D10" s="8">
        <v>16754</v>
      </c>
      <c r="F10" s="57"/>
      <c r="G10" s="57"/>
    </row>
    <row r="11" spans="1:7" ht="15.75">
      <c r="A11" s="7">
        <v>4</v>
      </c>
      <c r="B11" s="119" t="s">
        <v>7</v>
      </c>
      <c r="C11" s="30">
        <v>10250</v>
      </c>
      <c r="D11" s="8">
        <v>9738</v>
      </c>
      <c r="F11" s="57"/>
      <c r="G11" s="57"/>
    </row>
    <row r="12" spans="1:7" ht="15.75">
      <c r="A12" s="7">
        <v>5</v>
      </c>
      <c r="B12" s="119" t="s">
        <v>8</v>
      </c>
      <c r="C12" s="30">
        <v>29227</v>
      </c>
      <c r="D12" s="8">
        <v>27766</v>
      </c>
      <c r="F12" s="57"/>
      <c r="G12" s="57"/>
    </row>
    <row r="13" spans="1:7" ht="15.75">
      <c r="A13" s="7">
        <v>6</v>
      </c>
      <c r="B13" s="119" t="s">
        <v>9</v>
      </c>
      <c r="C13" s="30">
        <v>5296</v>
      </c>
      <c r="D13" s="8">
        <v>5031</v>
      </c>
      <c r="F13" s="57"/>
      <c r="G13" s="57"/>
    </row>
    <row r="14" spans="1:7" ht="15.75">
      <c r="A14" s="7">
        <v>7</v>
      </c>
      <c r="B14" s="119" t="s">
        <v>10</v>
      </c>
      <c r="C14" s="30">
        <v>6069</v>
      </c>
      <c r="D14" s="8">
        <v>5766</v>
      </c>
      <c r="F14" s="57"/>
      <c r="G14" s="57"/>
    </row>
    <row r="15" spans="1:7" ht="15.75">
      <c r="A15" s="7">
        <v>8</v>
      </c>
      <c r="B15" s="119" t="s">
        <v>11</v>
      </c>
      <c r="C15" s="30">
        <v>8771</v>
      </c>
      <c r="D15" s="8">
        <v>8332</v>
      </c>
      <c r="F15" s="57"/>
      <c r="G15" s="57"/>
    </row>
    <row r="16" spans="1:7" ht="15.75">
      <c r="A16" s="7">
        <v>9</v>
      </c>
      <c r="B16" s="119" t="s">
        <v>12</v>
      </c>
      <c r="C16" s="30">
        <v>6971</v>
      </c>
      <c r="D16" s="8">
        <v>6622</v>
      </c>
      <c r="F16" s="57"/>
      <c r="G16" s="57"/>
    </row>
    <row r="17" spans="1:7" ht="15.75">
      <c r="A17" s="7">
        <v>10</v>
      </c>
      <c r="B17" s="119" t="s">
        <v>13</v>
      </c>
      <c r="C17" s="30">
        <v>13114</v>
      </c>
      <c r="D17" s="8">
        <v>12458</v>
      </c>
      <c r="F17" s="57"/>
      <c r="G17" s="57"/>
    </row>
    <row r="18" spans="1:7" ht="15.75">
      <c r="A18" s="7">
        <v>11</v>
      </c>
      <c r="B18" s="119" t="s">
        <v>14</v>
      </c>
      <c r="C18" s="30">
        <v>7466</v>
      </c>
      <c r="D18" s="8">
        <v>7093</v>
      </c>
      <c r="F18" s="57"/>
      <c r="G18" s="57"/>
    </row>
    <row r="19" spans="1:7" ht="15.75">
      <c r="A19" s="7">
        <v>12</v>
      </c>
      <c r="B19" s="119" t="s">
        <v>15</v>
      </c>
      <c r="C19" s="30">
        <v>1756</v>
      </c>
      <c r="D19" s="8">
        <v>1668</v>
      </c>
      <c r="F19" s="57"/>
      <c r="G19" s="57"/>
    </row>
    <row r="20" spans="1:7" ht="15.75">
      <c r="A20" s="7">
        <v>13</v>
      </c>
      <c r="B20" s="119" t="s">
        <v>16</v>
      </c>
      <c r="C20" s="30">
        <v>5839</v>
      </c>
      <c r="D20" s="8">
        <v>5547</v>
      </c>
      <c r="F20" s="57"/>
      <c r="G20" s="57"/>
    </row>
    <row r="21" spans="1:7" ht="15.75">
      <c r="A21" s="7">
        <v>14</v>
      </c>
      <c r="B21" s="119" t="s">
        <v>17</v>
      </c>
      <c r="C21" s="30">
        <v>16882</v>
      </c>
      <c r="D21" s="8">
        <v>16038</v>
      </c>
      <c r="F21" s="57"/>
      <c r="G21" s="57"/>
    </row>
    <row r="22" spans="1:7" ht="15.75">
      <c r="A22" s="7">
        <v>15</v>
      </c>
      <c r="B22" s="119" t="s">
        <v>18</v>
      </c>
      <c r="C22" s="30">
        <v>5344</v>
      </c>
      <c r="D22" s="8">
        <v>5077</v>
      </c>
      <c r="F22" s="57"/>
      <c r="G22" s="57"/>
    </row>
    <row r="23" spans="1:7" ht="15.75">
      <c r="A23" s="7">
        <v>16</v>
      </c>
      <c r="B23" s="119" t="s">
        <v>19</v>
      </c>
      <c r="C23" s="30">
        <v>6987</v>
      </c>
      <c r="D23" s="8">
        <v>6638</v>
      </c>
      <c r="F23" s="57"/>
      <c r="G23" s="57"/>
    </row>
    <row r="24" spans="1:7" ht="15.75">
      <c r="A24" s="7">
        <v>17</v>
      </c>
      <c r="B24" s="119" t="s">
        <v>20</v>
      </c>
      <c r="C24" s="30">
        <v>7197</v>
      </c>
      <c r="D24" s="8">
        <v>6837</v>
      </c>
      <c r="F24" s="57"/>
      <c r="G24" s="57"/>
    </row>
    <row r="25" spans="1:4" ht="19.5" customHeight="1">
      <c r="A25" s="9"/>
      <c r="B25" s="10" t="s">
        <v>22</v>
      </c>
      <c r="C25" s="26">
        <f>SUM(C8:C24)</f>
        <v>168767</v>
      </c>
      <c r="D25" s="26">
        <f>SUM(D8:D24)</f>
        <v>160329</v>
      </c>
    </row>
    <row r="26" spans="1:3" ht="15.75">
      <c r="A26" s="2"/>
      <c r="B26" s="2"/>
      <c r="C26" s="2"/>
    </row>
    <row r="133" ht="12.75">
      <c r="B133" t="s">
        <v>128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7109375" style="0" customWidth="1"/>
    <col min="2" max="2" width="29.28125" style="0" customWidth="1"/>
    <col min="3" max="3" width="20.00390625" style="0" customWidth="1"/>
    <col min="4" max="4" width="21.8515625" style="0" customWidth="1"/>
    <col min="5" max="5" width="14.8515625" style="0" customWidth="1"/>
  </cols>
  <sheetData>
    <row r="1" spans="1:4" ht="15.75">
      <c r="A1" s="2"/>
      <c r="D1" s="24" t="s">
        <v>148</v>
      </c>
    </row>
    <row r="2" spans="1:4" ht="15.75">
      <c r="A2" s="2"/>
      <c r="D2" s="24" t="s">
        <v>189</v>
      </c>
    </row>
    <row r="3" spans="1:4" ht="15.75">
      <c r="A3" s="2"/>
      <c r="D3" s="3"/>
    </row>
    <row r="4" spans="1:4" ht="19.5" customHeight="1">
      <c r="A4" s="255" t="s">
        <v>0</v>
      </c>
      <c r="B4" s="255"/>
      <c r="C4" s="255"/>
      <c r="D4" s="255"/>
    </row>
    <row r="5" spans="1:7" ht="112.5" customHeight="1">
      <c r="A5" s="257" t="s">
        <v>245</v>
      </c>
      <c r="B5" s="257"/>
      <c r="C5" s="257"/>
      <c r="D5" s="257"/>
      <c r="F5" s="90"/>
      <c r="G5" s="90"/>
    </row>
    <row r="6" spans="1:4" ht="15.75">
      <c r="A6" s="4"/>
      <c r="B6" s="4"/>
      <c r="C6" s="4"/>
      <c r="D6" s="3" t="s">
        <v>1</v>
      </c>
    </row>
    <row r="7" spans="1:5" ht="28.5" customHeight="1">
      <c r="A7" s="28" t="s">
        <v>2</v>
      </c>
      <c r="B7" s="28" t="s">
        <v>3</v>
      </c>
      <c r="C7" s="66" t="s">
        <v>230</v>
      </c>
      <c r="D7" s="66" t="s">
        <v>244</v>
      </c>
      <c r="E7" s="123"/>
    </row>
    <row r="8" spans="1:4" ht="15.75">
      <c r="A8" s="7">
        <v>1</v>
      </c>
      <c r="B8" s="115" t="s">
        <v>6</v>
      </c>
      <c r="C8" s="160">
        <v>547</v>
      </c>
      <c r="D8" s="160">
        <v>547</v>
      </c>
    </row>
    <row r="9" spans="1:4" ht="15.75">
      <c r="A9" s="7">
        <v>2</v>
      </c>
      <c r="B9" s="115" t="s">
        <v>234</v>
      </c>
      <c r="C9" s="160">
        <v>970</v>
      </c>
      <c r="D9" s="160">
        <v>970</v>
      </c>
    </row>
    <row r="10" spans="1:4" ht="15.75">
      <c r="A10" s="69">
        <v>3</v>
      </c>
      <c r="B10" s="36" t="s">
        <v>11</v>
      </c>
      <c r="C10" s="160">
        <v>4070</v>
      </c>
      <c r="D10" s="160">
        <v>4070</v>
      </c>
    </row>
    <row r="11" spans="1:4" ht="15.75">
      <c r="A11" s="7">
        <v>4</v>
      </c>
      <c r="B11" s="36" t="s">
        <v>13</v>
      </c>
      <c r="C11" s="160">
        <v>5917</v>
      </c>
      <c r="D11" s="160">
        <v>5917</v>
      </c>
    </row>
    <row r="12" spans="1:4" ht="15.75">
      <c r="A12" s="7">
        <v>5</v>
      </c>
      <c r="B12" s="36" t="s">
        <v>18</v>
      </c>
      <c r="C12" s="160">
        <v>2877</v>
      </c>
      <c r="D12" s="160">
        <v>2877</v>
      </c>
    </row>
    <row r="13" spans="1:4" ht="15.75">
      <c r="A13" s="69">
        <v>6</v>
      </c>
      <c r="B13" s="36" t="s">
        <v>19</v>
      </c>
      <c r="C13" s="160">
        <v>16304</v>
      </c>
      <c r="D13" s="160">
        <v>16304</v>
      </c>
    </row>
    <row r="14" spans="1:4" ht="15.75">
      <c r="A14" s="7">
        <v>7</v>
      </c>
      <c r="B14" s="36" t="s">
        <v>20</v>
      </c>
      <c r="C14" s="160">
        <v>686</v>
      </c>
      <c r="D14" s="160">
        <v>686</v>
      </c>
    </row>
    <row r="15" spans="1:4" ht="15.75">
      <c r="A15" s="7">
        <v>8</v>
      </c>
      <c r="B15" s="36" t="s">
        <v>23</v>
      </c>
      <c r="C15" s="160">
        <v>9706</v>
      </c>
      <c r="D15" s="160">
        <v>9706</v>
      </c>
    </row>
    <row r="16" spans="1:4" ht="21.75" customHeight="1">
      <c r="A16" s="9"/>
      <c r="B16" s="10" t="s">
        <v>22</v>
      </c>
      <c r="C16" s="167">
        <f>SUM(C8:C15)</f>
        <v>41077</v>
      </c>
      <c r="D16" s="167">
        <f>SUM(D8:D15)</f>
        <v>41077</v>
      </c>
    </row>
    <row r="17" spans="1:3" ht="15.75">
      <c r="A17" s="2"/>
      <c r="B17" s="2"/>
      <c r="C17" s="2"/>
    </row>
    <row r="19" ht="12.75">
      <c r="B19" s="139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4" width="23.57421875" style="0" customWidth="1"/>
    <col min="5" max="5" width="13.421875" style="0" customWidth="1"/>
  </cols>
  <sheetData>
    <row r="1" spans="1:4" ht="15.75">
      <c r="A1" s="2"/>
      <c r="D1" s="24" t="s">
        <v>278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20.75" customHeight="1">
      <c r="A5" s="257" t="s">
        <v>258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5" ht="27" customHeight="1">
      <c r="A7" s="28" t="s">
        <v>2</v>
      </c>
      <c r="B7" s="28" t="s">
        <v>3</v>
      </c>
      <c r="C7" s="28" t="s">
        <v>231</v>
      </c>
      <c r="D7" s="28" t="s">
        <v>239</v>
      </c>
      <c r="E7" s="141"/>
    </row>
    <row r="8" spans="1:6" ht="16.5" customHeight="1">
      <c r="A8" s="6">
        <v>1</v>
      </c>
      <c r="B8" s="36" t="s">
        <v>5</v>
      </c>
      <c r="C8" s="30">
        <v>3098</v>
      </c>
      <c r="D8" s="30">
        <v>3098</v>
      </c>
      <c r="F8" s="57"/>
    </row>
    <row r="9" spans="1:6" ht="15.75">
      <c r="A9" s="7">
        <v>2</v>
      </c>
      <c r="B9" s="36" t="s">
        <v>6</v>
      </c>
      <c r="C9" s="30">
        <v>3220</v>
      </c>
      <c r="D9" s="30">
        <v>3220</v>
      </c>
      <c r="F9" s="57"/>
    </row>
    <row r="10" spans="1:6" ht="15.75">
      <c r="A10" s="7">
        <v>3</v>
      </c>
      <c r="B10" s="36" t="s">
        <v>155</v>
      </c>
      <c r="C10" s="30">
        <v>6678</v>
      </c>
      <c r="D10" s="30">
        <v>6678</v>
      </c>
      <c r="F10" s="57"/>
    </row>
    <row r="11" spans="1:6" ht="15.75">
      <c r="A11" s="7">
        <v>4</v>
      </c>
      <c r="B11" s="36" t="s">
        <v>7</v>
      </c>
      <c r="C11" s="30">
        <v>2578</v>
      </c>
      <c r="D11" s="30">
        <v>2578</v>
      </c>
      <c r="F11" s="57"/>
    </row>
    <row r="12" spans="1:6" ht="15.75">
      <c r="A12" s="7">
        <v>5</v>
      </c>
      <c r="B12" s="36" t="s">
        <v>8</v>
      </c>
      <c r="C12" s="30">
        <v>6771</v>
      </c>
      <c r="D12" s="30">
        <v>6771</v>
      </c>
      <c r="F12" s="57"/>
    </row>
    <row r="13" spans="1:6" ht="15.75">
      <c r="A13" s="7">
        <v>6</v>
      </c>
      <c r="B13" s="36" t="s">
        <v>9</v>
      </c>
      <c r="C13" s="30">
        <v>1507</v>
      </c>
      <c r="D13" s="30">
        <v>1507</v>
      </c>
      <c r="F13" s="57"/>
    </row>
    <row r="14" spans="1:6" ht="15.75">
      <c r="A14" s="7">
        <v>7</v>
      </c>
      <c r="B14" s="36" t="s">
        <v>10</v>
      </c>
      <c r="C14" s="30">
        <v>1998</v>
      </c>
      <c r="D14" s="30">
        <v>1998</v>
      </c>
      <c r="F14" s="57"/>
    </row>
    <row r="15" spans="1:6" ht="15.75">
      <c r="A15" s="7">
        <v>8</v>
      </c>
      <c r="B15" s="36" t="s">
        <v>11</v>
      </c>
      <c r="C15" s="30">
        <v>1934</v>
      </c>
      <c r="D15" s="30">
        <v>1934</v>
      </c>
      <c r="F15" s="57"/>
    </row>
    <row r="16" spans="1:6" ht="15.75">
      <c r="A16" s="7">
        <v>9</v>
      </c>
      <c r="B16" s="36" t="s">
        <v>12</v>
      </c>
      <c r="C16" s="30">
        <v>2299</v>
      </c>
      <c r="D16" s="30">
        <v>2299</v>
      </c>
      <c r="F16" s="57"/>
    </row>
    <row r="17" spans="1:6" ht="15.75">
      <c r="A17" s="7">
        <v>10</v>
      </c>
      <c r="B17" s="36" t="s">
        <v>13</v>
      </c>
      <c r="C17" s="30">
        <v>3690</v>
      </c>
      <c r="D17" s="30">
        <v>3690</v>
      </c>
      <c r="F17" s="57"/>
    </row>
    <row r="18" spans="1:6" ht="15.75">
      <c r="A18" s="7">
        <v>11</v>
      </c>
      <c r="B18" s="36" t="s">
        <v>14</v>
      </c>
      <c r="C18" s="30">
        <v>2437</v>
      </c>
      <c r="D18" s="30">
        <v>2437</v>
      </c>
      <c r="F18" s="57"/>
    </row>
    <row r="19" spans="1:6" ht="15.75">
      <c r="A19" s="7">
        <v>12</v>
      </c>
      <c r="B19" s="36" t="s">
        <v>15</v>
      </c>
      <c r="C19" s="30">
        <v>602</v>
      </c>
      <c r="D19" s="30">
        <v>602</v>
      </c>
      <c r="F19" s="57"/>
    </row>
    <row r="20" spans="1:6" ht="15.75">
      <c r="A20" s="7">
        <v>13</v>
      </c>
      <c r="B20" s="36" t="s">
        <v>16</v>
      </c>
      <c r="C20" s="30">
        <v>782</v>
      </c>
      <c r="D20" s="30">
        <v>782</v>
      </c>
      <c r="F20" s="57"/>
    </row>
    <row r="21" spans="1:6" ht="15.75">
      <c r="A21" s="7">
        <v>14</v>
      </c>
      <c r="B21" s="36" t="s">
        <v>17</v>
      </c>
      <c r="C21" s="30">
        <v>5677</v>
      </c>
      <c r="D21" s="30">
        <v>5677</v>
      </c>
      <c r="F21" s="57"/>
    </row>
    <row r="22" spans="1:6" ht="15.75">
      <c r="A22" s="7">
        <v>15</v>
      </c>
      <c r="B22" s="36" t="s">
        <v>18</v>
      </c>
      <c r="C22" s="30">
        <v>1850</v>
      </c>
      <c r="D22" s="30">
        <v>1850</v>
      </c>
      <c r="F22" s="57"/>
    </row>
    <row r="23" spans="1:6" ht="15.75">
      <c r="A23" s="7">
        <v>16</v>
      </c>
      <c r="B23" s="36" t="s">
        <v>19</v>
      </c>
      <c r="C23" s="30">
        <v>2052</v>
      </c>
      <c r="D23" s="30">
        <v>2052</v>
      </c>
      <c r="F23" s="57"/>
    </row>
    <row r="24" spans="1:6" ht="15.75">
      <c r="A24" s="7">
        <v>17</v>
      </c>
      <c r="B24" s="36" t="s">
        <v>20</v>
      </c>
      <c r="C24" s="30">
        <v>1972</v>
      </c>
      <c r="D24" s="30">
        <v>1972</v>
      </c>
      <c r="F24" s="57"/>
    </row>
    <row r="25" spans="1:6" ht="15.75">
      <c r="A25" s="7">
        <v>18</v>
      </c>
      <c r="B25" s="36" t="s">
        <v>21</v>
      </c>
      <c r="C25" s="30">
        <v>3387</v>
      </c>
      <c r="D25" s="30">
        <v>3387</v>
      </c>
      <c r="F25" s="57"/>
    </row>
    <row r="26" spans="1:6" ht="15.75">
      <c r="A26" s="7">
        <v>19</v>
      </c>
      <c r="B26" s="36" t="s">
        <v>23</v>
      </c>
      <c r="C26" s="30">
        <v>9860</v>
      </c>
      <c r="D26" s="30">
        <v>9860</v>
      </c>
      <c r="F26" s="57"/>
    </row>
    <row r="27" spans="1:4" ht="19.5" customHeight="1">
      <c r="A27" s="9"/>
      <c r="B27" s="10" t="s">
        <v>22</v>
      </c>
      <c r="C27" s="26">
        <f>SUM(C8:C26)</f>
        <v>62392</v>
      </c>
      <c r="D27" s="26">
        <f>SUM(D8:D26)</f>
        <v>62392</v>
      </c>
    </row>
    <row r="28" spans="1:3" ht="15.75">
      <c r="A28" s="2"/>
      <c r="B28" s="2"/>
      <c r="C28" s="2"/>
    </row>
    <row r="133" ht="12.75">
      <c r="B133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5.57421875" style="0" customWidth="1"/>
    <col min="3" max="4" width="22.57421875" style="0" customWidth="1"/>
    <col min="5" max="5" width="12.140625" style="0" customWidth="1"/>
  </cols>
  <sheetData>
    <row r="1" spans="1:4" ht="15.75">
      <c r="A1" s="2"/>
      <c r="D1" s="24" t="s">
        <v>279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134.25" customHeight="1">
      <c r="A5" s="257" t="s">
        <v>259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34.5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4" ht="18.75" customHeight="1">
      <c r="A8" s="38">
        <v>1</v>
      </c>
      <c r="B8" s="35" t="s">
        <v>5</v>
      </c>
      <c r="C8" s="222">
        <v>40</v>
      </c>
      <c r="D8" s="222">
        <v>40</v>
      </c>
    </row>
    <row r="9" spans="1:4" ht="15.75">
      <c r="A9" s="39">
        <v>2</v>
      </c>
      <c r="B9" s="36" t="s">
        <v>6</v>
      </c>
      <c r="C9" s="223">
        <v>14</v>
      </c>
      <c r="D9" s="223">
        <v>14</v>
      </c>
    </row>
    <row r="10" spans="1:4" ht="15.75">
      <c r="A10" s="39">
        <v>3</v>
      </c>
      <c r="B10" s="36" t="s">
        <v>195</v>
      </c>
      <c r="C10" s="223">
        <v>25</v>
      </c>
      <c r="D10" s="223">
        <v>25</v>
      </c>
    </row>
    <row r="11" spans="1:6" ht="15.75">
      <c r="A11" s="39">
        <v>4</v>
      </c>
      <c r="B11" s="36" t="s">
        <v>8</v>
      </c>
      <c r="C11" s="223">
        <v>94</v>
      </c>
      <c r="D11" s="223">
        <v>94</v>
      </c>
      <c r="E11" s="135"/>
      <c r="F11" s="131"/>
    </row>
    <row r="12" spans="1:6" ht="15.75">
      <c r="A12" s="39">
        <v>5</v>
      </c>
      <c r="B12" s="36" t="s">
        <v>9</v>
      </c>
      <c r="C12" s="223">
        <v>12</v>
      </c>
      <c r="D12" s="223">
        <v>12</v>
      </c>
      <c r="E12" s="135"/>
      <c r="F12" s="131"/>
    </row>
    <row r="13" spans="1:6" ht="15.75">
      <c r="A13" s="39">
        <v>6</v>
      </c>
      <c r="B13" s="36" t="s">
        <v>11</v>
      </c>
      <c r="C13" s="223">
        <v>39</v>
      </c>
      <c r="D13" s="223">
        <v>39</v>
      </c>
      <c r="E13" s="135"/>
      <c r="F13" s="131"/>
    </row>
    <row r="14" spans="1:6" ht="15.75">
      <c r="A14" s="39">
        <v>7</v>
      </c>
      <c r="B14" s="36" t="s">
        <v>13</v>
      </c>
      <c r="C14" s="223">
        <v>65</v>
      </c>
      <c r="D14" s="223">
        <v>65</v>
      </c>
      <c r="E14" s="135"/>
      <c r="F14" s="131"/>
    </row>
    <row r="15" spans="1:6" ht="15.75">
      <c r="A15" s="39">
        <v>8</v>
      </c>
      <c r="B15" s="36" t="s">
        <v>16</v>
      </c>
      <c r="C15" s="223">
        <v>64</v>
      </c>
      <c r="D15" s="223">
        <v>64</v>
      </c>
      <c r="E15" s="135"/>
      <c r="F15" s="131"/>
    </row>
    <row r="16" spans="1:6" ht="15.75">
      <c r="A16" s="39">
        <v>9</v>
      </c>
      <c r="B16" s="36" t="s">
        <v>17</v>
      </c>
      <c r="C16" s="223">
        <v>39</v>
      </c>
      <c r="D16" s="223">
        <v>39</v>
      </c>
      <c r="E16" s="135"/>
      <c r="F16" s="131"/>
    </row>
    <row r="17" spans="1:6" ht="15.75">
      <c r="A17" s="39">
        <v>11</v>
      </c>
      <c r="B17" s="36" t="s">
        <v>21</v>
      </c>
      <c r="C17" s="223">
        <v>12</v>
      </c>
      <c r="D17" s="223">
        <v>12</v>
      </c>
      <c r="E17" s="135"/>
      <c r="F17" s="131"/>
    </row>
    <row r="18" spans="1:6" ht="15.75">
      <c r="A18" s="39">
        <v>12</v>
      </c>
      <c r="B18" s="36" t="s">
        <v>23</v>
      </c>
      <c r="C18" s="223">
        <v>781</v>
      </c>
      <c r="D18" s="223">
        <v>781</v>
      </c>
      <c r="E18" s="135"/>
      <c r="F18" s="131"/>
    </row>
    <row r="19" spans="1:5" ht="18.75" customHeight="1">
      <c r="A19" s="40"/>
      <c r="B19" s="10" t="s">
        <v>22</v>
      </c>
      <c r="C19" s="77">
        <f>SUM(C8:C18)</f>
        <v>1185</v>
      </c>
      <c r="D19" s="77">
        <f>SUM(D8:D18)</f>
        <v>1185</v>
      </c>
      <c r="E19" s="139"/>
    </row>
    <row r="20" spans="1:3" ht="15.75">
      <c r="A20" s="2"/>
      <c r="B20" s="2"/>
      <c r="C20" s="2"/>
    </row>
    <row r="133" ht="12.75">
      <c r="B133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3"/>
  <sheetViews>
    <sheetView view="pageBreakPreview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7.7109375" style="0" customWidth="1"/>
    <col min="2" max="2" width="28.421875" style="0" customWidth="1"/>
    <col min="3" max="3" width="21.7109375" style="0" hidden="1" customWidth="1"/>
    <col min="4" max="4" width="16.57421875" style="0" hidden="1" customWidth="1"/>
    <col min="5" max="5" width="22.140625" style="0" customWidth="1"/>
    <col min="6" max="6" width="24.8515625" style="0" customWidth="1"/>
    <col min="7" max="7" width="11.421875" style="0" customWidth="1"/>
  </cols>
  <sheetData>
    <row r="1" spans="1:6" ht="15.75">
      <c r="A1" s="2"/>
      <c r="F1" s="24" t="s">
        <v>273</v>
      </c>
    </row>
    <row r="2" spans="1:6" ht="15.75">
      <c r="A2" s="2"/>
      <c r="F2" s="24" t="s">
        <v>189</v>
      </c>
    </row>
    <row r="3" spans="1:5" ht="15.75">
      <c r="A3" s="2"/>
      <c r="B3" s="2"/>
      <c r="C3" s="2"/>
      <c r="D3" s="2"/>
      <c r="E3" s="2"/>
    </row>
    <row r="4" spans="1:6" ht="19.5" customHeight="1">
      <c r="A4" s="258" t="s">
        <v>0</v>
      </c>
      <c r="B4" s="258"/>
      <c r="C4" s="258"/>
      <c r="D4" s="258"/>
      <c r="E4" s="258"/>
      <c r="F4" s="258"/>
    </row>
    <row r="5" spans="1:6" ht="60" customHeight="1">
      <c r="A5" s="257" t="s">
        <v>260</v>
      </c>
      <c r="B5" s="257"/>
      <c r="C5" s="257"/>
      <c r="D5" s="257"/>
      <c r="E5" s="257"/>
      <c r="F5" s="257"/>
    </row>
    <row r="6" spans="1:6" ht="16.5" customHeight="1">
      <c r="A6" s="31"/>
      <c r="B6" s="31"/>
      <c r="C6" s="31"/>
      <c r="D6" s="31"/>
      <c r="E6" s="31"/>
      <c r="F6" s="32" t="s">
        <v>1</v>
      </c>
    </row>
    <row r="7" spans="1:6" ht="32.25" customHeight="1">
      <c r="A7" s="28" t="s">
        <v>2</v>
      </c>
      <c r="B7" s="28" t="s">
        <v>3</v>
      </c>
      <c r="C7" s="28" t="s">
        <v>146</v>
      </c>
      <c r="D7" s="28"/>
      <c r="E7" s="28" t="s">
        <v>231</v>
      </c>
      <c r="F7" s="28" t="s">
        <v>239</v>
      </c>
    </row>
    <row r="8" spans="1:8" ht="16.5" customHeight="1">
      <c r="A8" s="6">
        <v>1</v>
      </c>
      <c r="B8" s="36" t="s">
        <v>5</v>
      </c>
      <c r="C8" s="30">
        <v>3629.7</v>
      </c>
      <c r="D8" s="30"/>
      <c r="E8" s="30">
        <v>3597</v>
      </c>
      <c r="F8" s="30">
        <v>3597</v>
      </c>
      <c r="G8" s="57"/>
      <c r="H8" s="57"/>
    </row>
    <row r="9" spans="1:8" ht="15.75">
      <c r="A9" s="7">
        <v>2</v>
      </c>
      <c r="B9" s="36" t="s">
        <v>6</v>
      </c>
      <c r="C9" s="30">
        <v>4967.5</v>
      </c>
      <c r="D9" s="30"/>
      <c r="E9" s="30">
        <v>6184</v>
      </c>
      <c r="F9" s="30">
        <v>6184</v>
      </c>
      <c r="G9" s="57"/>
      <c r="H9" s="57"/>
    </row>
    <row r="10" spans="1:8" ht="15.75">
      <c r="A10" s="7">
        <v>3</v>
      </c>
      <c r="B10" s="36" t="s">
        <v>155</v>
      </c>
      <c r="C10" s="30">
        <v>8298.1</v>
      </c>
      <c r="D10" s="30"/>
      <c r="E10" s="30">
        <v>9220</v>
      </c>
      <c r="F10" s="30">
        <v>9220</v>
      </c>
      <c r="G10" s="57"/>
      <c r="H10" s="57"/>
    </row>
    <row r="11" spans="1:8" ht="15.75">
      <c r="A11" s="7">
        <v>4</v>
      </c>
      <c r="B11" s="36" t="s">
        <v>7</v>
      </c>
      <c r="C11" s="30">
        <v>6046.2</v>
      </c>
      <c r="D11" s="30"/>
      <c r="E11" s="30">
        <v>5154</v>
      </c>
      <c r="F11" s="30">
        <v>5154</v>
      </c>
      <c r="G11" s="57"/>
      <c r="H11" s="57"/>
    </row>
    <row r="12" spans="1:8" ht="15.75">
      <c r="A12" s="7">
        <v>5</v>
      </c>
      <c r="B12" s="36" t="s">
        <v>8</v>
      </c>
      <c r="C12" s="30">
        <v>12253.4</v>
      </c>
      <c r="D12" s="30"/>
      <c r="E12" s="30">
        <v>14951</v>
      </c>
      <c r="F12" s="30">
        <v>14951</v>
      </c>
      <c r="G12" s="57"/>
      <c r="H12" s="57"/>
    </row>
    <row r="13" spans="1:8" ht="15.75">
      <c r="A13" s="7">
        <v>6</v>
      </c>
      <c r="B13" s="36" t="s">
        <v>9</v>
      </c>
      <c r="C13" s="30">
        <v>3345.4</v>
      </c>
      <c r="D13" s="30"/>
      <c r="E13" s="30">
        <v>3543</v>
      </c>
      <c r="F13" s="30">
        <v>3543</v>
      </c>
      <c r="G13" s="57"/>
      <c r="H13" s="57"/>
    </row>
    <row r="14" spans="1:8" ht="15.75">
      <c r="A14" s="7">
        <v>7</v>
      </c>
      <c r="B14" s="36" t="s">
        <v>10</v>
      </c>
      <c r="C14" s="30">
        <v>3646</v>
      </c>
      <c r="D14" s="30"/>
      <c r="E14" s="30">
        <v>3824</v>
      </c>
      <c r="F14" s="30">
        <v>3824</v>
      </c>
      <c r="G14" s="57"/>
      <c r="H14" s="57"/>
    </row>
    <row r="15" spans="1:8" ht="15.75">
      <c r="A15" s="7">
        <v>8</v>
      </c>
      <c r="B15" s="36" t="s">
        <v>11</v>
      </c>
      <c r="C15" s="30">
        <v>2840.8</v>
      </c>
      <c r="D15" s="30"/>
      <c r="E15" s="30">
        <v>3103</v>
      </c>
      <c r="F15" s="30">
        <v>3103</v>
      </c>
      <c r="G15" s="57"/>
      <c r="H15" s="57"/>
    </row>
    <row r="16" spans="1:8" ht="15.75">
      <c r="A16" s="7">
        <v>9</v>
      </c>
      <c r="B16" s="36" t="s">
        <v>12</v>
      </c>
      <c r="C16" s="30">
        <v>2176.9</v>
      </c>
      <c r="D16" s="30"/>
      <c r="E16" s="30">
        <v>2522</v>
      </c>
      <c r="F16" s="30">
        <v>2522</v>
      </c>
      <c r="G16" s="57"/>
      <c r="H16" s="57"/>
    </row>
    <row r="17" spans="1:8" ht="15.75">
      <c r="A17" s="7">
        <v>10</v>
      </c>
      <c r="B17" s="36" t="s">
        <v>13</v>
      </c>
      <c r="C17" s="30">
        <v>4761.3</v>
      </c>
      <c r="D17" s="30"/>
      <c r="E17" s="30">
        <v>4374</v>
      </c>
      <c r="F17" s="30">
        <v>4374</v>
      </c>
      <c r="G17" s="57"/>
      <c r="H17" s="57"/>
    </row>
    <row r="18" spans="1:8" ht="15.75">
      <c r="A18" s="7">
        <v>11</v>
      </c>
      <c r="B18" s="36" t="s">
        <v>14</v>
      </c>
      <c r="C18" s="30">
        <v>2524.6</v>
      </c>
      <c r="D18" s="30"/>
      <c r="E18" s="30">
        <v>3453</v>
      </c>
      <c r="F18" s="30">
        <v>3453</v>
      </c>
      <c r="G18" s="57"/>
      <c r="H18" s="57"/>
    </row>
    <row r="19" spans="1:8" ht="15.75">
      <c r="A19" s="7">
        <v>12</v>
      </c>
      <c r="B19" s="36" t="s">
        <v>15</v>
      </c>
      <c r="C19" s="30">
        <v>771.9</v>
      </c>
      <c r="D19" s="30"/>
      <c r="E19" s="30">
        <v>639</v>
      </c>
      <c r="F19" s="30">
        <v>639</v>
      </c>
      <c r="G19" s="57"/>
      <c r="H19" s="57"/>
    </row>
    <row r="20" spans="1:8" ht="15.75">
      <c r="A20" s="7">
        <v>13</v>
      </c>
      <c r="B20" s="36" t="s">
        <v>16</v>
      </c>
      <c r="C20" s="30">
        <v>1915.4</v>
      </c>
      <c r="D20" s="30"/>
      <c r="E20" s="30">
        <v>2415</v>
      </c>
      <c r="F20" s="30">
        <v>2415</v>
      </c>
      <c r="G20" s="57"/>
      <c r="H20" s="57"/>
    </row>
    <row r="21" spans="1:8" ht="15.75">
      <c r="A21" s="7">
        <v>14</v>
      </c>
      <c r="B21" s="36" t="s">
        <v>17</v>
      </c>
      <c r="C21" s="30">
        <v>11080.1</v>
      </c>
      <c r="D21" s="30">
        <v>-332.87</v>
      </c>
      <c r="E21" s="30">
        <v>10020</v>
      </c>
      <c r="F21" s="30">
        <v>10020</v>
      </c>
      <c r="G21" s="57"/>
      <c r="H21" s="57"/>
    </row>
    <row r="22" spans="1:8" ht="15.75">
      <c r="A22" s="7">
        <v>15</v>
      </c>
      <c r="B22" s="36" t="s">
        <v>18</v>
      </c>
      <c r="C22" s="30">
        <v>2215.1</v>
      </c>
      <c r="D22" s="30"/>
      <c r="E22" s="30">
        <v>2295</v>
      </c>
      <c r="F22" s="30">
        <v>2295</v>
      </c>
      <c r="G22" s="57"/>
      <c r="H22" s="57"/>
    </row>
    <row r="23" spans="1:8" ht="15.75">
      <c r="A23" s="7">
        <v>16</v>
      </c>
      <c r="B23" s="36" t="s">
        <v>19</v>
      </c>
      <c r="C23" s="30">
        <v>2678.2</v>
      </c>
      <c r="D23" s="30"/>
      <c r="E23" s="30">
        <v>2780</v>
      </c>
      <c r="F23" s="30">
        <v>2780</v>
      </c>
      <c r="G23" s="57"/>
      <c r="H23" s="57"/>
    </row>
    <row r="24" spans="1:8" ht="15.75">
      <c r="A24" s="7">
        <v>17</v>
      </c>
      <c r="B24" s="36" t="s">
        <v>20</v>
      </c>
      <c r="C24" s="30">
        <v>3197.4</v>
      </c>
      <c r="D24" s="30"/>
      <c r="E24" s="30">
        <v>2632</v>
      </c>
      <c r="F24" s="30">
        <v>2632</v>
      </c>
      <c r="G24" s="57"/>
      <c r="H24" s="57"/>
    </row>
    <row r="25" spans="1:8" ht="15.75">
      <c r="A25" s="7">
        <v>18</v>
      </c>
      <c r="B25" s="36" t="s">
        <v>21</v>
      </c>
      <c r="C25" s="30">
        <v>10961.8</v>
      </c>
      <c r="D25" s="30"/>
      <c r="E25" s="30">
        <v>9573</v>
      </c>
      <c r="F25" s="30">
        <v>9573</v>
      </c>
      <c r="G25" s="57"/>
      <c r="H25" s="57"/>
    </row>
    <row r="26" spans="1:8" ht="15.75">
      <c r="A26" s="7">
        <v>19</v>
      </c>
      <c r="B26" s="36" t="s">
        <v>23</v>
      </c>
      <c r="C26" s="30">
        <v>45631.5</v>
      </c>
      <c r="D26" s="30"/>
      <c r="E26" s="30">
        <v>63617</v>
      </c>
      <c r="F26" s="30">
        <v>63617</v>
      </c>
      <c r="G26" s="57"/>
      <c r="H26" s="57"/>
    </row>
    <row r="27" spans="1:6" ht="19.5" customHeight="1">
      <c r="A27" s="9"/>
      <c r="B27" s="10" t="s">
        <v>22</v>
      </c>
      <c r="C27" s="26">
        <f>SUM(C8:C26)</f>
        <v>132941.30000000002</v>
      </c>
      <c r="D27" s="26">
        <f>SUM(D8:D26)</f>
        <v>-332.87</v>
      </c>
      <c r="E27" s="26">
        <f>SUM(E8:E26)</f>
        <v>153896</v>
      </c>
      <c r="F27" s="26">
        <f>SUM(F8:F26)</f>
        <v>153896</v>
      </c>
    </row>
    <row r="28" spans="1:5" ht="15.75">
      <c r="A28" s="2"/>
      <c r="B28" s="2"/>
      <c r="C28" s="2"/>
      <c r="D28" s="2"/>
      <c r="E28" s="2"/>
    </row>
    <row r="133" ht="12.75">
      <c r="B133" t="s">
        <v>128</v>
      </c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6.8515625" style="0" customWidth="1"/>
    <col min="3" max="3" width="21.7109375" style="0" customWidth="1"/>
    <col min="4" max="4" width="20.57421875" style="0" customWidth="1"/>
    <col min="5" max="5" width="14.140625" style="0" customWidth="1"/>
    <col min="8" max="8" width="9.140625" style="0" customWidth="1"/>
  </cols>
  <sheetData>
    <row r="1" spans="1:4" ht="15.75">
      <c r="A1" s="169"/>
      <c r="B1" s="29"/>
      <c r="C1" s="29"/>
      <c r="D1" s="162" t="s">
        <v>305</v>
      </c>
    </row>
    <row r="2" spans="1:4" ht="15.75">
      <c r="A2" s="169"/>
      <c r="B2" s="29"/>
      <c r="C2" s="29"/>
      <c r="D2" s="162" t="s">
        <v>189</v>
      </c>
    </row>
    <row r="3" spans="1:4" ht="15.75">
      <c r="A3" s="169"/>
      <c r="B3" s="169"/>
      <c r="C3" s="169"/>
      <c r="D3" s="29"/>
    </row>
    <row r="4" spans="1:4" ht="19.5" customHeight="1">
      <c r="A4" s="258" t="s">
        <v>0</v>
      </c>
      <c r="B4" s="258"/>
      <c r="C4" s="258"/>
      <c r="D4" s="258"/>
    </row>
    <row r="5" spans="1:4" ht="46.5" customHeight="1">
      <c r="A5" s="257" t="s">
        <v>291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27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6" ht="16.5" customHeight="1">
      <c r="A8" s="38">
        <v>1</v>
      </c>
      <c r="B8" s="35" t="s">
        <v>5</v>
      </c>
      <c r="C8" s="251">
        <v>539</v>
      </c>
      <c r="D8" s="251">
        <v>539</v>
      </c>
      <c r="E8" s="41"/>
      <c r="F8" s="41"/>
    </row>
    <row r="9" spans="1:6" ht="15.75">
      <c r="A9" s="39">
        <v>2</v>
      </c>
      <c r="B9" s="36" t="s">
        <v>6</v>
      </c>
      <c r="C9" s="224">
        <v>539</v>
      </c>
      <c r="D9" s="224">
        <v>539</v>
      </c>
      <c r="E9" s="41"/>
      <c r="F9" s="41"/>
    </row>
    <row r="10" spans="1:6" ht="15.75">
      <c r="A10" s="39">
        <v>3</v>
      </c>
      <c r="B10" s="36" t="s">
        <v>155</v>
      </c>
      <c r="C10" s="224">
        <v>539</v>
      </c>
      <c r="D10" s="224">
        <v>539</v>
      </c>
      <c r="E10" s="41"/>
      <c r="F10" s="41"/>
    </row>
    <row r="11" spans="1:6" ht="15.75">
      <c r="A11" s="39">
        <v>4</v>
      </c>
      <c r="B11" s="36" t="s">
        <v>7</v>
      </c>
      <c r="C11" s="224">
        <v>539</v>
      </c>
      <c r="D11" s="224">
        <v>539</v>
      </c>
      <c r="E11" s="41"/>
      <c r="F11" s="41"/>
    </row>
    <row r="12" spans="1:6" ht="15.75">
      <c r="A12" s="39">
        <v>5</v>
      </c>
      <c r="B12" s="36" t="s">
        <v>8</v>
      </c>
      <c r="C12" s="224">
        <v>539</v>
      </c>
      <c r="D12" s="224">
        <v>539</v>
      </c>
      <c r="E12" s="41"/>
      <c r="F12" s="41"/>
    </row>
    <row r="13" spans="1:6" ht="15.75">
      <c r="A13" s="39">
        <v>6</v>
      </c>
      <c r="B13" s="36" t="s">
        <v>9</v>
      </c>
      <c r="C13" s="224">
        <v>678</v>
      </c>
      <c r="D13" s="224">
        <v>678</v>
      </c>
      <c r="E13" s="41"/>
      <c r="F13" s="41"/>
    </row>
    <row r="14" spans="1:6" ht="15.75">
      <c r="A14" s="39">
        <v>7</v>
      </c>
      <c r="B14" s="36" t="s">
        <v>10</v>
      </c>
      <c r="C14" s="224">
        <v>539</v>
      </c>
      <c r="D14" s="224">
        <v>539</v>
      </c>
      <c r="E14" s="41"/>
      <c r="F14" s="41"/>
    </row>
    <row r="15" spans="1:6" ht="15.75">
      <c r="A15" s="39">
        <v>8</v>
      </c>
      <c r="B15" s="36" t="s">
        <v>11</v>
      </c>
      <c r="C15" s="224">
        <v>539</v>
      </c>
      <c r="D15" s="224">
        <v>539</v>
      </c>
      <c r="E15" s="41"/>
      <c r="F15" s="41"/>
    </row>
    <row r="16" spans="1:6" ht="15.75">
      <c r="A16" s="39">
        <v>9</v>
      </c>
      <c r="B16" s="36" t="s">
        <v>12</v>
      </c>
      <c r="C16" s="224">
        <v>539</v>
      </c>
      <c r="D16" s="224">
        <v>539</v>
      </c>
      <c r="E16" s="41"/>
      <c r="F16" s="41"/>
    </row>
    <row r="17" spans="1:6" ht="15.75">
      <c r="A17" s="39">
        <v>10</v>
      </c>
      <c r="B17" s="36" t="s">
        <v>13</v>
      </c>
      <c r="C17" s="224">
        <v>539</v>
      </c>
      <c r="D17" s="224">
        <v>539</v>
      </c>
      <c r="E17" s="41"/>
      <c r="F17" s="41"/>
    </row>
    <row r="18" spans="1:6" ht="15.75">
      <c r="A18" s="39">
        <v>11</v>
      </c>
      <c r="B18" s="36" t="s">
        <v>14</v>
      </c>
      <c r="C18" s="224">
        <v>640</v>
      </c>
      <c r="D18" s="224">
        <v>640</v>
      </c>
      <c r="E18" s="41"/>
      <c r="F18" s="41"/>
    </row>
    <row r="19" spans="1:6" ht="15.75">
      <c r="A19" s="39">
        <v>12</v>
      </c>
      <c r="B19" s="36" t="s">
        <v>15</v>
      </c>
      <c r="C19" s="224">
        <v>539</v>
      </c>
      <c r="D19" s="224">
        <v>539</v>
      </c>
      <c r="E19" s="41"/>
      <c r="F19" s="41"/>
    </row>
    <row r="20" spans="1:6" ht="15.75">
      <c r="A20" s="39">
        <v>13</v>
      </c>
      <c r="B20" s="36" t="s">
        <v>16</v>
      </c>
      <c r="C20" s="224">
        <v>640</v>
      </c>
      <c r="D20" s="224">
        <v>640</v>
      </c>
      <c r="E20" s="41"/>
      <c r="F20" s="41"/>
    </row>
    <row r="21" spans="1:6" ht="15.75">
      <c r="A21" s="39">
        <v>14</v>
      </c>
      <c r="B21" s="36" t="s">
        <v>17</v>
      </c>
      <c r="C21" s="224">
        <v>539</v>
      </c>
      <c r="D21" s="224">
        <v>539</v>
      </c>
      <c r="E21" s="41"/>
      <c r="F21" s="41"/>
    </row>
    <row r="22" spans="1:6" ht="15.75">
      <c r="A22" s="39">
        <v>15</v>
      </c>
      <c r="B22" s="36" t="s">
        <v>18</v>
      </c>
      <c r="C22" s="224">
        <v>668</v>
      </c>
      <c r="D22" s="224">
        <v>668</v>
      </c>
      <c r="E22" s="41"/>
      <c r="F22" s="41"/>
    </row>
    <row r="23" spans="1:6" ht="15.75">
      <c r="A23" s="39">
        <v>16</v>
      </c>
      <c r="B23" s="36" t="s">
        <v>19</v>
      </c>
      <c r="C23" s="224">
        <v>539</v>
      </c>
      <c r="D23" s="224">
        <v>539</v>
      </c>
      <c r="E23" s="41"/>
      <c r="F23" s="41"/>
    </row>
    <row r="24" spans="1:6" ht="15.75">
      <c r="A24" s="39">
        <v>17</v>
      </c>
      <c r="B24" s="36" t="s">
        <v>20</v>
      </c>
      <c r="C24" s="224">
        <v>539</v>
      </c>
      <c r="D24" s="224">
        <v>539</v>
      </c>
      <c r="E24" s="41"/>
      <c r="F24" s="41"/>
    </row>
    <row r="25" spans="1:6" ht="15.75">
      <c r="A25" s="39">
        <v>18</v>
      </c>
      <c r="B25" s="36" t="s">
        <v>21</v>
      </c>
      <c r="C25" s="224">
        <v>539</v>
      </c>
      <c r="D25" s="224">
        <v>539</v>
      </c>
      <c r="E25" s="41"/>
      <c r="F25" s="41"/>
    </row>
    <row r="26" spans="1:6" ht="15.75">
      <c r="A26" s="39">
        <v>19</v>
      </c>
      <c r="B26" s="36" t="s">
        <v>23</v>
      </c>
      <c r="C26" s="224">
        <v>773</v>
      </c>
      <c r="D26" s="224">
        <v>773</v>
      </c>
      <c r="E26" s="41"/>
      <c r="F26" s="41"/>
    </row>
    <row r="27" spans="1:4" ht="19.5" customHeight="1">
      <c r="A27" s="40"/>
      <c r="B27" s="10" t="s">
        <v>22</v>
      </c>
      <c r="C27" s="26">
        <f>SUM(C8:C26)</f>
        <v>10945</v>
      </c>
      <c r="D27" s="26">
        <f>SUM(D8:D26)</f>
        <v>10945</v>
      </c>
    </row>
    <row r="28" spans="1:4" ht="15.75">
      <c r="A28" s="169"/>
      <c r="B28" s="169"/>
      <c r="C28" s="169"/>
      <c r="D28" s="29"/>
    </row>
    <row r="29" spans="1:4" ht="12.75">
      <c r="A29" s="29"/>
      <c r="B29" s="29"/>
      <c r="C29" s="29"/>
      <c r="D29" s="29"/>
    </row>
    <row r="133" ht="12.75">
      <c r="B133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3.00390625" style="0" customWidth="1"/>
    <col min="3" max="3" width="23.00390625" style="0" customWidth="1"/>
    <col min="4" max="4" width="20.421875" style="0" customWidth="1"/>
    <col min="5" max="5" width="12.7109375" style="0" customWidth="1"/>
  </cols>
  <sheetData>
    <row r="1" spans="1:4" ht="15.75">
      <c r="A1" s="2"/>
      <c r="D1" s="24" t="s">
        <v>194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46.5" customHeight="1">
      <c r="A5" s="257" t="s">
        <v>261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27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6" ht="16.5" customHeight="1">
      <c r="A8" s="38">
        <v>1</v>
      </c>
      <c r="B8" s="35" t="s">
        <v>5</v>
      </c>
      <c r="C8" s="251">
        <v>568</v>
      </c>
      <c r="D8" s="251">
        <v>568</v>
      </c>
      <c r="E8" s="41"/>
      <c r="F8" s="41"/>
    </row>
    <row r="9" spans="1:6" ht="15.75">
      <c r="A9" s="39">
        <v>2</v>
      </c>
      <c r="B9" s="36" t="s">
        <v>6</v>
      </c>
      <c r="C9" s="224">
        <v>568</v>
      </c>
      <c r="D9" s="224">
        <v>568</v>
      </c>
      <c r="E9" s="41"/>
      <c r="F9" s="41"/>
    </row>
    <row r="10" spans="1:6" ht="15.75">
      <c r="A10" s="39">
        <v>3</v>
      </c>
      <c r="B10" s="36" t="s">
        <v>155</v>
      </c>
      <c r="C10" s="224">
        <v>686</v>
      </c>
      <c r="D10" s="224">
        <v>686</v>
      </c>
      <c r="E10" s="41"/>
      <c r="F10" s="41"/>
    </row>
    <row r="11" spans="1:6" ht="15.75">
      <c r="A11" s="39">
        <v>4</v>
      </c>
      <c r="B11" s="36" t="s">
        <v>7</v>
      </c>
      <c r="C11" s="224">
        <v>686</v>
      </c>
      <c r="D11" s="224">
        <v>686</v>
      </c>
      <c r="E11" s="41"/>
      <c r="F11" s="41"/>
    </row>
    <row r="12" spans="1:6" ht="15.75">
      <c r="A12" s="39">
        <v>5</v>
      </c>
      <c r="B12" s="36" t="s">
        <v>8</v>
      </c>
      <c r="C12" s="224">
        <v>783</v>
      </c>
      <c r="D12" s="224">
        <v>783</v>
      </c>
      <c r="E12" s="41"/>
      <c r="F12" s="41"/>
    </row>
    <row r="13" spans="1:6" ht="15.75">
      <c r="A13" s="39">
        <v>6</v>
      </c>
      <c r="B13" s="36" t="s">
        <v>9</v>
      </c>
      <c r="C13" s="224">
        <v>848</v>
      </c>
      <c r="D13" s="224">
        <v>848</v>
      </c>
      <c r="E13" s="41"/>
      <c r="F13" s="41"/>
    </row>
    <row r="14" spans="1:6" ht="15.75">
      <c r="A14" s="39">
        <v>7</v>
      </c>
      <c r="B14" s="36" t="s">
        <v>10</v>
      </c>
      <c r="C14" s="224">
        <v>686</v>
      </c>
      <c r="D14" s="224">
        <v>686</v>
      </c>
      <c r="E14" s="41"/>
      <c r="F14" s="41"/>
    </row>
    <row r="15" spans="1:6" ht="15.75">
      <c r="A15" s="39">
        <v>8</v>
      </c>
      <c r="B15" s="36" t="s">
        <v>11</v>
      </c>
      <c r="C15" s="224">
        <v>783</v>
      </c>
      <c r="D15" s="224">
        <v>783</v>
      </c>
      <c r="E15" s="41"/>
      <c r="F15" s="41"/>
    </row>
    <row r="16" spans="1:6" ht="15.75">
      <c r="A16" s="39">
        <v>9</v>
      </c>
      <c r="B16" s="36" t="s">
        <v>12</v>
      </c>
      <c r="C16" s="224">
        <v>686</v>
      </c>
      <c r="D16" s="224">
        <v>686</v>
      </c>
      <c r="E16" s="41"/>
      <c r="F16" s="41"/>
    </row>
    <row r="17" spans="1:6" ht="15.75">
      <c r="A17" s="39">
        <v>10</v>
      </c>
      <c r="B17" s="36" t="s">
        <v>13</v>
      </c>
      <c r="C17" s="224">
        <v>686</v>
      </c>
      <c r="D17" s="224">
        <v>686</v>
      </c>
      <c r="E17" s="41"/>
      <c r="F17" s="41"/>
    </row>
    <row r="18" spans="1:6" ht="15.75">
      <c r="A18" s="39">
        <v>11</v>
      </c>
      <c r="B18" s="36" t="s">
        <v>14</v>
      </c>
      <c r="C18" s="224">
        <v>686</v>
      </c>
      <c r="D18" s="224">
        <v>686</v>
      </c>
      <c r="E18" s="41"/>
      <c r="F18" s="41"/>
    </row>
    <row r="19" spans="1:6" ht="15.75">
      <c r="A19" s="39">
        <v>12</v>
      </c>
      <c r="B19" s="36" t="s">
        <v>15</v>
      </c>
      <c r="C19" s="224">
        <v>804</v>
      </c>
      <c r="D19" s="224">
        <v>804</v>
      </c>
      <c r="E19" s="41"/>
      <c r="F19" s="41"/>
    </row>
    <row r="20" spans="1:6" ht="15.75">
      <c r="A20" s="39">
        <v>13</v>
      </c>
      <c r="B20" s="36" t="s">
        <v>16</v>
      </c>
      <c r="C20" s="224">
        <v>804</v>
      </c>
      <c r="D20" s="224">
        <v>804</v>
      </c>
      <c r="E20" s="41"/>
      <c r="F20" s="41"/>
    </row>
    <row r="21" spans="1:6" ht="15.75">
      <c r="A21" s="39">
        <v>14</v>
      </c>
      <c r="B21" s="36" t="s">
        <v>17</v>
      </c>
      <c r="C21" s="224">
        <v>783</v>
      </c>
      <c r="D21" s="224">
        <v>783</v>
      </c>
      <c r="E21" s="41"/>
      <c r="F21" s="41"/>
    </row>
    <row r="22" spans="1:6" ht="15.75">
      <c r="A22" s="39">
        <v>15</v>
      </c>
      <c r="B22" s="36" t="s">
        <v>18</v>
      </c>
      <c r="C22" s="224">
        <v>686</v>
      </c>
      <c r="D22" s="224">
        <v>686</v>
      </c>
      <c r="E22" s="41"/>
      <c r="F22" s="41"/>
    </row>
    <row r="23" spans="1:6" ht="15.75">
      <c r="A23" s="39">
        <v>16</v>
      </c>
      <c r="B23" s="36" t="s">
        <v>19</v>
      </c>
      <c r="C23" s="224">
        <v>568</v>
      </c>
      <c r="D23" s="224">
        <v>568</v>
      </c>
      <c r="E23" s="41"/>
      <c r="F23" s="41"/>
    </row>
    <row r="24" spans="1:6" ht="15.75">
      <c r="A24" s="39">
        <v>17</v>
      </c>
      <c r="B24" s="36" t="s">
        <v>20</v>
      </c>
      <c r="C24" s="224">
        <v>686</v>
      </c>
      <c r="D24" s="224">
        <v>686</v>
      </c>
      <c r="E24" s="41"/>
      <c r="F24" s="41"/>
    </row>
    <row r="25" spans="1:6" ht="15.75">
      <c r="A25" s="39">
        <v>18</v>
      </c>
      <c r="B25" s="36" t="s">
        <v>21</v>
      </c>
      <c r="C25" s="224">
        <v>686</v>
      </c>
      <c r="D25" s="224">
        <v>686</v>
      </c>
      <c r="E25" s="41"/>
      <c r="F25" s="41"/>
    </row>
    <row r="26" spans="1:6" ht="15.75">
      <c r="A26" s="39">
        <v>19</v>
      </c>
      <c r="B26" s="36" t="s">
        <v>23</v>
      </c>
      <c r="C26" s="224">
        <v>782</v>
      </c>
      <c r="D26" s="224">
        <v>782</v>
      </c>
      <c r="E26" s="41"/>
      <c r="F26" s="41"/>
    </row>
    <row r="27" spans="1:4" ht="19.5" customHeight="1">
      <c r="A27" s="40"/>
      <c r="B27" s="10" t="s">
        <v>22</v>
      </c>
      <c r="C27" s="26">
        <f>SUM(C8:C26)</f>
        <v>13465</v>
      </c>
      <c r="D27" s="26">
        <f>SUM(D8:D26)</f>
        <v>13465</v>
      </c>
    </row>
    <row r="28" spans="1:3" ht="15.75">
      <c r="A28" s="2"/>
      <c r="B28" s="2"/>
      <c r="C28" s="2"/>
    </row>
    <row r="133" ht="12.75">
      <c r="B133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2.8515625" style="0" customWidth="1"/>
    <col min="3" max="3" width="20.8515625" style="0" customWidth="1"/>
    <col min="4" max="4" width="21.28125" style="0" customWidth="1"/>
  </cols>
  <sheetData>
    <row r="1" spans="1:4" ht="15.75">
      <c r="A1" s="11"/>
      <c r="B1" s="11"/>
      <c r="C1" s="11"/>
      <c r="D1" s="80" t="s">
        <v>280</v>
      </c>
    </row>
    <row r="2" spans="1:4" ht="15.75">
      <c r="A2" s="11"/>
      <c r="B2" s="11"/>
      <c r="C2" s="11"/>
      <c r="D2" s="24" t="s">
        <v>189</v>
      </c>
    </row>
    <row r="3" spans="1:4" ht="15.75">
      <c r="A3" s="2"/>
      <c r="B3" s="2"/>
      <c r="C3" s="2"/>
      <c r="D3" s="2"/>
    </row>
    <row r="4" spans="1:4" ht="15.75">
      <c r="A4" s="255" t="s">
        <v>0</v>
      </c>
      <c r="B4" s="255"/>
      <c r="C4" s="255"/>
      <c r="D4" s="255"/>
    </row>
    <row r="5" spans="1:4" ht="46.5" customHeight="1">
      <c r="A5" s="285" t="s">
        <v>292</v>
      </c>
      <c r="B5" s="285"/>
      <c r="C5" s="285"/>
      <c r="D5" s="285"/>
    </row>
    <row r="6" spans="1:4" ht="15.75">
      <c r="A6" s="4"/>
      <c r="B6" s="4"/>
      <c r="C6" s="4"/>
      <c r="D6" s="3" t="s">
        <v>1</v>
      </c>
    </row>
    <row r="7" spans="1:4" ht="30.75" customHeight="1">
      <c r="A7" s="5" t="s">
        <v>2</v>
      </c>
      <c r="B7" s="28" t="s">
        <v>3</v>
      </c>
      <c r="C7" s="28" t="s">
        <v>231</v>
      </c>
      <c r="D7" s="28" t="s">
        <v>239</v>
      </c>
    </row>
    <row r="8" spans="1:4" ht="15.75">
      <c r="A8" s="6">
        <v>1</v>
      </c>
      <c r="B8" s="36" t="s">
        <v>5</v>
      </c>
      <c r="C8" s="224">
        <v>189</v>
      </c>
      <c r="D8" s="224">
        <v>189</v>
      </c>
    </row>
    <row r="9" spans="1:4" ht="15.75">
      <c r="A9" s="7">
        <v>2</v>
      </c>
      <c r="B9" s="36" t="s">
        <v>6</v>
      </c>
      <c r="C9" s="224">
        <v>265</v>
      </c>
      <c r="D9" s="224">
        <v>265</v>
      </c>
    </row>
    <row r="10" spans="1:4" ht="15.75">
      <c r="A10" s="7">
        <v>3</v>
      </c>
      <c r="B10" s="36" t="s">
        <v>155</v>
      </c>
      <c r="C10" s="224">
        <v>303</v>
      </c>
      <c r="D10" s="224">
        <v>303</v>
      </c>
    </row>
    <row r="11" spans="1:4" ht="15.75">
      <c r="A11" s="7">
        <v>4</v>
      </c>
      <c r="B11" s="36" t="s">
        <v>7</v>
      </c>
      <c r="C11" s="224">
        <v>303</v>
      </c>
      <c r="D11" s="224">
        <v>303</v>
      </c>
    </row>
    <row r="12" spans="1:4" ht="15.75">
      <c r="A12" s="7">
        <v>5</v>
      </c>
      <c r="B12" s="36" t="s">
        <v>8</v>
      </c>
      <c r="C12" s="224">
        <v>567</v>
      </c>
      <c r="D12" s="224">
        <v>567</v>
      </c>
    </row>
    <row r="13" spans="1:4" ht="15.75">
      <c r="A13" s="7">
        <v>6</v>
      </c>
      <c r="B13" s="36" t="s">
        <v>9</v>
      </c>
      <c r="C13" s="224">
        <v>122</v>
      </c>
      <c r="D13" s="224">
        <v>122</v>
      </c>
    </row>
    <row r="14" spans="1:4" ht="15.75">
      <c r="A14" s="7">
        <v>7</v>
      </c>
      <c r="B14" s="36" t="s">
        <v>10</v>
      </c>
      <c r="C14" s="224">
        <v>113</v>
      </c>
      <c r="D14" s="224">
        <v>113</v>
      </c>
    </row>
    <row r="15" spans="1:4" ht="15.75">
      <c r="A15" s="7">
        <v>8</v>
      </c>
      <c r="B15" s="36" t="s">
        <v>11</v>
      </c>
      <c r="C15" s="224">
        <v>208</v>
      </c>
      <c r="D15" s="224">
        <v>208</v>
      </c>
    </row>
    <row r="16" spans="1:4" ht="15.75">
      <c r="A16" s="7">
        <v>9</v>
      </c>
      <c r="B16" s="36" t="s">
        <v>12</v>
      </c>
      <c r="C16" s="224">
        <v>284</v>
      </c>
      <c r="D16" s="224">
        <v>284</v>
      </c>
    </row>
    <row r="17" spans="1:4" ht="15.75">
      <c r="A17" s="7">
        <v>10</v>
      </c>
      <c r="B17" s="36" t="s">
        <v>13</v>
      </c>
      <c r="C17" s="224">
        <v>189</v>
      </c>
      <c r="D17" s="224">
        <v>189</v>
      </c>
    </row>
    <row r="18" spans="1:4" ht="15.75">
      <c r="A18" s="7">
        <v>11</v>
      </c>
      <c r="B18" s="36" t="s">
        <v>14</v>
      </c>
      <c r="C18" s="224">
        <v>227</v>
      </c>
      <c r="D18" s="224">
        <v>227</v>
      </c>
    </row>
    <row r="19" spans="1:4" ht="15.75">
      <c r="A19" s="7">
        <v>12</v>
      </c>
      <c r="B19" s="36" t="s">
        <v>15</v>
      </c>
      <c r="C19" s="224">
        <v>101</v>
      </c>
      <c r="D19" s="224">
        <v>101</v>
      </c>
    </row>
    <row r="20" spans="1:4" ht="15.75">
      <c r="A20" s="7">
        <v>13</v>
      </c>
      <c r="B20" s="36" t="s">
        <v>16</v>
      </c>
      <c r="C20" s="224">
        <v>182</v>
      </c>
      <c r="D20" s="224">
        <v>182</v>
      </c>
    </row>
    <row r="21" spans="1:4" ht="15.75">
      <c r="A21" s="7">
        <v>14</v>
      </c>
      <c r="B21" s="36" t="s">
        <v>17</v>
      </c>
      <c r="C21" s="224">
        <v>662</v>
      </c>
      <c r="D21" s="224">
        <v>662</v>
      </c>
    </row>
    <row r="22" spans="1:4" ht="15.75">
      <c r="A22" s="7">
        <v>15</v>
      </c>
      <c r="B22" s="36" t="s">
        <v>18</v>
      </c>
      <c r="C22" s="224">
        <v>227</v>
      </c>
      <c r="D22" s="224">
        <v>227</v>
      </c>
    </row>
    <row r="23" spans="1:4" ht="15.75">
      <c r="A23" s="7">
        <v>16</v>
      </c>
      <c r="B23" s="36" t="s">
        <v>19</v>
      </c>
      <c r="C23" s="224">
        <v>113</v>
      </c>
      <c r="D23" s="224">
        <v>113</v>
      </c>
    </row>
    <row r="24" spans="1:4" ht="15.75">
      <c r="A24" s="7">
        <v>17</v>
      </c>
      <c r="B24" s="36" t="s">
        <v>20</v>
      </c>
      <c r="C24" s="224">
        <v>331</v>
      </c>
      <c r="D24" s="224">
        <v>331</v>
      </c>
    </row>
    <row r="25" spans="1:4" ht="15.75">
      <c r="A25" s="7">
        <v>18</v>
      </c>
      <c r="B25" s="36" t="s">
        <v>21</v>
      </c>
      <c r="C25" s="224">
        <v>397</v>
      </c>
      <c r="D25" s="224">
        <v>397</v>
      </c>
    </row>
    <row r="26" spans="1:4" ht="15.75">
      <c r="A26" s="7">
        <v>19</v>
      </c>
      <c r="B26" s="36" t="s">
        <v>23</v>
      </c>
      <c r="C26" s="224">
        <v>2269</v>
      </c>
      <c r="D26" s="224">
        <v>2269</v>
      </c>
    </row>
    <row r="27" spans="1:4" ht="15.75">
      <c r="A27" s="9"/>
      <c r="B27" s="10" t="s">
        <v>22</v>
      </c>
      <c r="C27" s="26">
        <f>C8+C9+C10+C11+C12+C13+C14+C15+C16+C17+C18+C19+C20+C21+C22+C23+C24+C25+C26</f>
        <v>7052</v>
      </c>
      <c r="D27" s="26">
        <f>D8+D9+D10+D11+D12+D13+D14+D15+D16+D17+D18+D19+D20+D21+D22+D23+D24+D25+D26</f>
        <v>7052</v>
      </c>
    </row>
    <row r="133" ht="12.75">
      <c r="B133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Width="0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7.00390625" style="11" bestFit="1" customWidth="1"/>
    <col min="2" max="2" width="43.28125" style="11" customWidth="1"/>
    <col min="3" max="3" width="20.7109375" style="11" customWidth="1"/>
    <col min="4" max="4" width="21.421875" style="11" customWidth="1"/>
    <col min="5" max="5" width="10.7109375" style="14" customWidth="1"/>
    <col min="6" max="16384" width="9.140625" style="11" customWidth="1"/>
  </cols>
  <sheetData>
    <row r="1" spans="4:7" ht="20.25" customHeight="1">
      <c r="D1" s="80" t="s">
        <v>306</v>
      </c>
      <c r="E1" s="13"/>
      <c r="F1" s="12"/>
      <c r="G1" s="12"/>
    </row>
    <row r="2" spans="4:7" ht="15.75">
      <c r="D2" s="24" t="s">
        <v>189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 customHeight="1">
      <c r="A4" s="286" t="s">
        <v>0</v>
      </c>
      <c r="B4" s="286"/>
      <c r="C4" s="286"/>
      <c r="D4" s="286"/>
      <c r="E4" s="13"/>
      <c r="F4" s="13"/>
      <c r="G4" s="13"/>
    </row>
    <row r="5" spans="1:7" ht="50.25" customHeight="1">
      <c r="A5" s="286" t="s">
        <v>293</v>
      </c>
      <c r="B5" s="286"/>
      <c r="C5" s="286"/>
      <c r="D5" s="286"/>
      <c r="E5" s="13"/>
      <c r="F5" s="12"/>
      <c r="G5" s="12"/>
    </row>
    <row r="6" spans="1:7" ht="15.75">
      <c r="A6" s="15"/>
      <c r="B6" s="15"/>
      <c r="C6" s="15"/>
      <c r="D6" s="16" t="s">
        <v>1</v>
      </c>
      <c r="E6" s="13"/>
      <c r="F6" s="90"/>
      <c r="G6" s="90"/>
    </row>
    <row r="7" spans="1:7" ht="30.75" customHeight="1">
      <c r="A7" s="28" t="s">
        <v>2</v>
      </c>
      <c r="B7" s="111" t="s">
        <v>191</v>
      </c>
      <c r="C7" s="28" t="s">
        <v>231</v>
      </c>
      <c r="D7" s="28" t="s">
        <v>239</v>
      </c>
      <c r="E7" s="13"/>
      <c r="F7" s="12"/>
      <c r="G7" s="12"/>
    </row>
    <row r="8" spans="1:7" ht="16.5" customHeight="1">
      <c r="A8" s="102"/>
      <c r="B8" s="91" t="s">
        <v>24</v>
      </c>
      <c r="C8" s="109">
        <f>SUM(C9:C15)</f>
        <v>1866</v>
      </c>
      <c r="D8" s="109">
        <f>SUM(D9:D15)</f>
        <v>1938</v>
      </c>
      <c r="E8" s="124"/>
      <c r="F8" s="23"/>
      <c r="G8" s="12"/>
    </row>
    <row r="9" spans="1:7" ht="15" customHeight="1">
      <c r="A9" s="103">
        <v>1</v>
      </c>
      <c r="B9" s="92" t="s">
        <v>25</v>
      </c>
      <c r="C9" s="213">
        <v>533</v>
      </c>
      <c r="D9" s="213">
        <v>552</v>
      </c>
      <c r="E9" s="125"/>
      <c r="F9" s="127"/>
      <c r="G9" s="22"/>
    </row>
    <row r="10" spans="1:7" ht="15" customHeight="1">
      <c r="A10" s="103">
        <v>2</v>
      </c>
      <c r="B10" s="93" t="s">
        <v>30</v>
      </c>
      <c r="C10" s="213">
        <v>267</v>
      </c>
      <c r="D10" s="213">
        <v>277</v>
      </c>
      <c r="E10" s="126"/>
      <c r="F10" s="127"/>
      <c r="G10" s="22"/>
    </row>
    <row r="11" spans="1:7" ht="15" customHeight="1">
      <c r="A11" s="103">
        <v>3</v>
      </c>
      <c r="B11" s="93" t="s">
        <v>192</v>
      </c>
      <c r="C11" s="213">
        <v>213</v>
      </c>
      <c r="D11" s="213">
        <v>222</v>
      </c>
      <c r="E11" s="126"/>
      <c r="F11" s="127"/>
      <c r="G11" s="22"/>
    </row>
    <row r="12" spans="1:7" ht="15" customHeight="1">
      <c r="A12" s="103">
        <v>4</v>
      </c>
      <c r="B12" s="93" t="s">
        <v>29</v>
      </c>
      <c r="C12" s="213">
        <v>213</v>
      </c>
      <c r="D12" s="213">
        <v>222</v>
      </c>
      <c r="E12" s="126"/>
      <c r="F12" s="127"/>
      <c r="G12" s="22"/>
    </row>
    <row r="13" spans="1:7" ht="15" customHeight="1">
      <c r="A13" s="103">
        <v>5</v>
      </c>
      <c r="B13" s="93" t="s">
        <v>26</v>
      </c>
      <c r="C13" s="213">
        <v>213</v>
      </c>
      <c r="D13" s="213">
        <v>222</v>
      </c>
      <c r="E13" s="126"/>
      <c r="F13" s="127"/>
      <c r="G13" s="22"/>
    </row>
    <row r="14" spans="1:7" ht="15" customHeight="1">
      <c r="A14" s="103">
        <v>6</v>
      </c>
      <c r="B14" s="93" t="s">
        <v>28</v>
      </c>
      <c r="C14" s="213">
        <v>267</v>
      </c>
      <c r="D14" s="213">
        <v>277</v>
      </c>
      <c r="E14" s="126"/>
      <c r="F14" s="127"/>
      <c r="G14" s="22"/>
    </row>
    <row r="15" spans="1:7" ht="15" customHeight="1">
      <c r="A15" s="103">
        <v>7</v>
      </c>
      <c r="B15" s="93" t="s">
        <v>27</v>
      </c>
      <c r="C15" s="213">
        <v>160</v>
      </c>
      <c r="D15" s="213">
        <v>166</v>
      </c>
      <c r="E15" s="126"/>
      <c r="F15" s="127"/>
      <c r="G15" s="22"/>
    </row>
    <row r="16" spans="1:7" ht="15" customHeight="1">
      <c r="A16" s="105"/>
      <c r="B16" s="94" t="s">
        <v>31</v>
      </c>
      <c r="C16" s="110">
        <f>SUM(C17:C24)</f>
        <v>1706</v>
      </c>
      <c r="D16" s="110">
        <f>SUM(D17:D24)</f>
        <v>1773</v>
      </c>
      <c r="E16" s="124"/>
      <c r="F16" s="127"/>
      <c r="G16" s="22"/>
    </row>
    <row r="17" spans="1:7" ht="15" customHeight="1">
      <c r="A17" s="106">
        <v>1</v>
      </c>
      <c r="B17" s="92" t="s">
        <v>32</v>
      </c>
      <c r="C17" s="213">
        <v>266</v>
      </c>
      <c r="D17" s="213">
        <v>277</v>
      </c>
      <c r="E17" s="126"/>
      <c r="F17" s="127"/>
      <c r="G17" s="22"/>
    </row>
    <row r="18" spans="1:7" ht="15" customHeight="1">
      <c r="A18" s="106">
        <v>2</v>
      </c>
      <c r="B18" s="93" t="s">
        <v>132</v>
      </c>
      <c r="C18" s="213">
        <v>213</v>
      </c>
      <c r="D18" s="213">
        <v>222</v>
      </c>
      <c r="E18" s="126"/>
      <c r="F18" s="127"/>
      <c r="G18" s="22"/>
    </row>
    <row r="19" spans="1:7" ht="15" customHeight="1">
      <c r="A19" s="106">
        <v>3</v>
      </c>
      <c r="B19" s="92" t="s">
        <v>33</v>
      </c>
      <c r="C19" s="213">
        <v>267</v>
      </c>
      <c r="D19" s="213">
        <v>277</v>
      </c>
      <c r="E19" s="126"/>
      <c r="F19" s="127"/>
      <c r="G19" s="22"/>
    </row>
    <row r="20" spans="1:7" ht="15" customHeight="1">
      <c r="A20" s="106">
        <v>4</v>
      </c>
      <c r="B20" s="92" t="s">
        <v>35</v>
      </c>
      <c r="C20" s="213">
        <v>160</v>
      </c>
      <c r="D20" s="213">
        <v>166</v>
      </c>
      <c r="E20" s="126"/>
      <c r="F20" s="127"/>
      <c r="G20" s="22"/>
    </row>
    <row r="21" spans="1:7" ht="15" customHeight="1">
      <c r="A21" s="106">
        <v>5</v>
      </c>
      <c r="B21" s="92" t="s">
        <v>174</v>
      </c>
      <c r="C21" s="213">
        <v>267</v>
      </c>
      <c r="D21" s="213">
        <v>277</v>
      </c>
      <c r="E21" s="126"/>
      <c r="F21" s="127"/>
      <c r="G21" s="22"/>
    </row>
    <row r="22" spans="1:7" ht="15" customHeight="1">
      <c r="A22" s="103">
        <v>6</v>
      </c>
      <c r="B22" s="92" t="s">
        <v>175</v>
      </c>
      <c r="C22" s="213">
        <v>160</v>
      </c>
      <c r="D22" s="213">
        <v>166</v>
      </c>
      <c r="E22" s="126"/>
      <c r="F22" s="127"/>
      <c r="G22" s="22"/>
    </row>
    <row r="23" spans="1:7" ht="15" customHeight="1">
      <c r="A23" s="103">
        <v>7</v>
      </c>
      <c r="B23" s="92" t="s">
        <v>37</v>
      </c>
      <c r="C23" s="213">
        <v>160</v>
      </c>
      <c r="D23" s="213">
        <v>166</v>
      </c>
      <c r="E23" s="126"/>
      <c r="F23" s="127"/>
      <c r="G23" s="22"/>
    </row>
    <row r="24" spans="1:7" ht="15" customHeight="1">
      <c r="A24" s="103">
        <v>8</v>
      </c>
      <c r="B24" s="93" t="s">
        <v>38</v>
      </c>
      <c r="C24" s="213">
        <v>213</v>
      </c>
      <c r="D24" s="213">
        <v>222</v>
      </c>
      <c r="E24" s="126"/>
      <c r="F24" s="127"/>
      <c r="G24" s="22"/>
    </row>
    <row r="25" spans="1:7" ht="15" customHeight="1">
      <c r="A25" s="105"/>
      <c r="B25" s="94" t="s">
        <v>39</v>
      </c>
      <c r="C25" s="110">
        <f>SUM(C26:C36)</f>
        <v>2346.4</v>
      </c>
      <c r="D25" s="110">
        <f>SUM(D26:D36)</f>
        <v>2435</v>
      </c>
      <c r="E25" s="124"/>
      <c r="F25" s="127"/>
      <c r="G25" s="22"/>
    </row>
    <row r="26" spans="1:7" ht="15" customHeight="1">
      <c r="A26" s="106">
        <v>1</v>
      </c>
      <c r="B26" s="92" t="s">
        <v>40</v>
      </c>
      <c r="C26" s="213">
        <v>267</v>
      </c>
      <c r="D26" s="213">
        <v>277</v>
      </c>
      <c r="E26" s="126"/>
      <c r="F26" s="127"/>
      <c r="G26" s="22"/>
    </row>
    <row r="27" spans="1:7" ht="15" customHeight="1">
      <c r="A27" s="106">
        <v>2</v>
      </c>
      <c r="B27" s="93" t="s">
        <v>44</v>
      </c>
      <c r="C27" s="213">
        <v>212.4</v>
      </c>
      <c r="D27" s="213">
        <v>222</v>
      </c>
      <c r="E27" s="126"/>
      <c r="F27" s="127"/>
      <c r="G27" s="22"/>
    </row>
    <row r="28" spans="1:7" ht="15" customHeight="1">
      <c r="A28" s="106">
        <v>3</v>
      </c>
      <c r="B28" s="92" t="s">
        <v>49</v>
      </c>
      <c r="C28" s="213">
        <v>160</v>
      </c>
      <c r="D28" s="213">
        <v>166</v>
      </c>
      <c r="E28" s="126"/>
      <c r="F28" s="127"/>
      <c r="G28" s="22"/>
    </row>
    <row r="29" spans="1:7" ht="15" customHeight="1">
      <c r="A29" s="106">
        <v>4</v>
      </c>
      <c r="B29" s="92" t="s">
        <v>48</v>
      </c>
      <c r="C29" s="213">
        <v>267</v>
      </c>
      <c r="D29" s="213">
        <v>276</v>
      </c>
      <c r="E29" s="126"/>
      <c r="F29" s="127"/>
      <c r="G29" s="22"/>
    </row>
    <row r="30" spans="1:7" ht="15" customHeight="1">
      <c r="A30" s="106">
        <v>5</v>
      </c>
      <c r="B30" s="93" t="s">
        <v>42</v>
      </c>
      <c r="C30" s="213">
        <v>213</v>
      </c>
      <c r="D30" s="213">
        <v>221</v>
      </c>
      <c r="E30" s="126"/>
      <c r="F30" s="127"/>
      <c r="G30" s="22"/>
    </row>
    <row r="31" spans="1:7" ht="15" customHeight="1">
      <c r="A31" s="106">
        <v>6</v>
      </c>
      <c r="B31" s="92" t="s">
        <v>47</v>
      </c>
      <c r="C31" s="213">
        <v>160</v>
      </c>
      <c r="D31" s="213">
        <v>166</v>
      </c>
      <c r="E31" s="126"/>
      <c r="F31" s="127"/>
      <c r="G31" s="22"/>
    </row>
    <row r="32" spans="1:7" ht="15" customHeight="1">
      <c r="A32" s="106">
        <v>7</v>
      </c>
      <c r="B32" s="92" t="s">
        <v>176</v>
      </c>
      <c r="C32" s="213">
        <v>267</v>
      </c>
      <c r="D32" s="213">
        <v>277</v>
      </c>
      <c r="E32" s="126"/>
      <c r="F32" s="127"/>
      <c r="G32" s="22"/>
    </row>
    <row r="33" spans="1:7" ht="15" customHeight="1">
      <c r="A33" s="106">
        <v>8</v>
      </c>
      <c r="B33" s="92" t="s">
        <v>43</v>
      </c>
      <c r="C33" s="213">
        <v>267</v>
      </c>
      <c r="D33" s="213">
        <v>277</v>
      </c>
      <c r="E33" s="126"/>
      <c r="F33" s="127"/>
      <c r="G33" s="22"/>
    </row>
    <row r="34" spans="1:7" ht="15" customHeight="1">
      <c r="A34" s="106">
        <v>9</v>
      </c>
      <c r="B34" s="92" t="s">
        <v>46</v>
      </c>
      <c r="C34" s="213">
        <v>213</v>
      </c>
      <c r="D34" s="213">
        <v>221</v>
      </c>
      <c r="E34" s="126"/>
      <c r="F34" s="127"/>
      <c r="G34" s="22"/>
    </row>
    <row r="35" spans="1:7" ht="15" customHeight="1">
      <c r="A35" s="106">
        <v>10</v>
      </c>
      <c r="B35" s="92" t="s">
        <v>41</v>
      </c>
      <c r="C35" s="213">
        <v>213</v>
      </c>
      <c r="D35" s="213">
        <v>221</v>
      </c>
      <c r="E35" s="126"/>
      <c r="F35" s="127"/>
      <c r="G35" s="22"/>
    </row>
    <row r="36" spans="1:7" ht="15" customHeight="1">
      <c r="A36" s="106">
        <v>11</v>
      </c>
      <c r="B36" s="92" t="s">
        <v>129</v>
      </c>
      <c r="C36" s="213">
        <v>107</v>
      </c>
      <c r="D36" s="213">
        <v>111</v>
      </c>
      <c r="E36" s="126"/>
      <c r="F36" s="127"/>
      <c r="G36" s="22"/>
    </row>
    <row r="37" spans="1:7" ht="15" customHeight="1">
      <c r="A37" s="105"/>
      <c r="B37" s="94" t="s">
        <v>50</v>
      </c>
      <c r="C37" s="110">
        <f>SUM(C38:C47)</f>
        <v>2133</v>
      </c>
      <c r="D37" s="110">
        <f>SUM(D38:D47)</f>
        <v>2213</v>
      </c>
      <c r="E37" s="124"/>
      <c r="F37" s="127"/>
      <c r="G37" s="22"/>
    </row>
    <row r="38" spans="1:7" ht="15" customHeight="1">
      <c r="A38" s="106">
        <v>1</v>
      </c>
      <c r="B38" s="92" t="s">
        <v>52</v>
      </c>
      <c r="C38" s="213">
        <v>267</v>
      </c>
      <c r="D38" s="213">
        <v>277</v>
      </c>
      <c r="E38" s="126"/>
      <c r="F38" s="127"/>
      <c r="G38" s="22"/>
    </row>
    <row r="39" spans="1:7" ht="15" customHeight="1">
      <c r="A39" s="106">
        <v>2</v>
      </c>
      <c r="B39" s="92" t="s">
        <v>54</v>
      </c>
      <c r="C39" s="213">
        <v>160</v>
      </c>
      <c r="D39" s="213">
        <v>166</v>
      </c>
      <c r="E39" s="126"/>
      <c r="F39" s="127"/>
      <c r="G39" s="22"/>
    </row>
    <row r="40" spans="1:7" ht="15" customHeight="1">
      <c r="A40" s="106">
        <v>3</v>
      </c>
      <c r="B40" s="92" t="s">
        <v>58</v>
      </c>
      <c r="C40" s="213">
        <v>267</v>
      </c>
      <c r="D40" s="213">
        <v>277</v>
      </c>
      <c r="E40" s="126"/>
      <c r="F40" s="127"/>
      <c r="G40" s="22"/>
    </row>
    <row r="41" spans="1:7" ht="15" customHeight="1">
      <c r="A41" s="106">
        <v>4</v>
      </c>
      <c r="B41" s="92" t="s">
        <v>56</v>
      </c>
      <c r="C41" s="213">
        <v>213</v>
      </c>
      <c r="D41" s="213">
        <v>221</v>
      </c>
      <c r="E41" s="126"/>
      <c r="F41" s="127"/>
      <c r="G41" s="22"/>
    </row>
    <row r="42" spans="1:7" ht="15" customHeight="1">
      <c r="A42" s="106">
        <v>5</v>
      </c>
      <c r="B42" s="92" t="s">
        <v>59</v>
      </c>
      <c r="C42" s="213">
        <v>213</v>
      </c>
      <c r="D42" s="213">
        <v>221</v>
      </c>
      <c r="E42" s="126"/>
      <c r="F42" s="127"/>
      <c r="G42" s="22"/>
    </row>
    <row r="43" spans="1:7" ht="15" customHeight="1">
      <c r="A43" s="106">
        <v>6</v>
      </c>
      <c r="B43" s="92" t="s">
        <v>55</v>
      </c>
      <c r="C43" s="213">
        <v>160</v>
      </c>
      <c r="D43" s="213">
        <v>166</v>
      </c>
      <c r="E43" s="126"/>
      <c r="F43" s="127"/>
      <c r="G43" s="22"/>
    </row>
    <row r="44" spans="1:7" ht="15" customHeight="1">
      <c r="A44" s="106">
        <v>7</v>
      </c>
      <c r="B44" s="92" t="s">
        <v>53</v>
      </c>
      <c r="C44" s="213">
        <v>213</v>
      </c>
      <c r="D44" s="213">
        <v>221</v>
      </c>
      <c r="E44" s="126"/>
      <c r="F44" s="127"/>
      <c r="G44" s="22"/>
    </row>
    <row r="45" spans="1:7" ht="15" customHeight="1">
      <c r="A45" s="106">
        <v>8</v>
      </c>
      <c r="B45" s="92" t="s">
        <v>60</v>
      </c>
      <c r="C45" s="213">
        <v>213</v>
      </c>
      <c r="D45" s="213">
        <v>221</v>
      </c>
      <c r="E45" s="126"/>
      <c r="F45" s="127"/>
      <c r="G45" s="22"/>
    </row>
    <row r="46" spans="1:7" ht="15" customHeight="1">
      <c r="A46" s="106">
        <v>9</v>
      </c>
      <c r="B46" s="92" t="s">
        <v>51</v>
      </c>
      <c r="C46" s="213">
        <v>267</v>
      </c>
      <c r="D46" s="213">
        <v>277</v>
      </c>
      <c r="E46" s="126"/>
      <c r="F46" s="127"/>
      <c r="G46" s="22"/>
    </row>
    <row r="47" spans="1:7" ht="15" customHeight="1">
      <c r="A47" s="106">
        <v>10</v>
      </c>
      <c r="B47" s="92" t="s">
        <v>57</v>
      </c>
      <c r="C47" s="213">
        <v>160</v>
      </c>
      <c r="D47" s="213">
        <v>166</v>
      </c>
      <c r="E47" s="126"/>
      <c r="F47" s="127"/>
      <c r="G47" s="22"/>
    </row>
    <row r="48" spans="1:7" ht="15" customHeight="1">
      <c r="A48" s="105"/>
      <c r="B48" s="95" t="s">
        <v>61</v>
      </c>
      <c r="C48" s="110">
        <f>SUM(C49:C57)</f>
        <v>2240</v>
      </c>
      <c r="D48" s="110">
        <f>SUM(D49:D57)</f>
        <v>2326</v>
      </c>
      <c r="E48" s="124"/>
      <c r="F48" s="127"/>
      <c r="G48" s="22"/>
    </row>
    <row r="49" spans="1:7" ht="15" customHeight="1">
      <c r="A49" s="106">
        <v>1</v>
      </c>
      <c r="B49" s="92" t="s">
        <v>66</v>
      </c>
      <c r="C49" s="213">
        <v>213</v>
      </c>
      <c r="D49" s="213">
        <v>222</v>
      </c>
      <c r="E49" s="126"/>
      <c r="F49" s="127"/>
      <c r="G49" s="22"/>
    </row>
    <row r="50" spans="1:7" ht="15" customHeight="1">
      <c r="A50" s="106">
        <v>2</v>
      </c>
      <c r="B50" s="92" t="s">
        <v>63</v>
      </c>
      <c r="C50" s="213">
        <v>213</v>
      </c>
      <c r="D50" s="213">
        <v>221</v>
      </c>
      <c r="E50" s="126"/>
      <c r="F50" s="127"/>
      <c r="G50" s="22"/>
    </row>
    <row r="51" spans="1:7" ht="15" customHeight="1">
      <c r="A51" s="106">
        <v>3</v>
      </c>
      <c r="B51" s="92" t="s">
        <v>130</v>
      </c>
      <c r="C51" s="213">
        <v>534</v>
      </c>
      <c r="D51" s="213">
        <v>555</v>
      </c>
      <c r="E51" s="126"/>
      <c r="F51" s="127"/>
      <c r="G51" s="22"/>
    </row>
    <row r="52" spans="1:7" ht="15" customHeight="1">
      <c r="A52" s="106">
        <v>4</v>
      </c>
      <c r="B52" s="92" t="s">
        <v>68</v>
      </c>
      <c r="C52" s="213">
        <v>160</v>
      </c>
      <c r="D52" s="213">
        <v>166</v>
      </c>
      <c r="E52" s="126"/>
      <c r="F52" s="127"/>
      <c r="G52" s="22"/>
    </row>
    <row r="53" spans="1:7" ht="15" customHeight="1">
      <c r="A53" s="106">
        <v>5</v>
      </c>
      <c r="B53" s="93" t="s">
        <v>65</v>
      </c>
      <c r="C53" s="213">
        <v>267</v>
      </c>
      <c r="D53" s="213">
        <v>277</v>
      </c>
      <c r="E53" s="126"/>
      <c r="F53" s="127"/>
      <c r="G53" s="22"/>
    </row>
    <row r="54" spans="1:7" ht="15" customHeight="1">
      <c r="A54" s="106">
        <v>6</v>
      </c>
      <c r="B54" s="92" t="s">
        <v>62</v>
      </c>
      <c r="C54" s="213">
        <v>213</v>
      </c>
      <c r="D54" s="213">
        <v>221</v>
      </c>
      <c r="E54" s="126"/>
      <c r="F54" s="127"/>
      <c r="G54" s="22"/>
    </row>
    <row r="55" spans="1:7" ht="15" customHeight="1">
      <c r="A55" s="106">
        <v>7</v>
      </c>
      <c r="B55" s="92" t="s">
        <v>64</v>
      </c>
      <c r="C55" s="213">
        <v>213</v>
      </c>
      <c r="D55" s="213">
        <v>221</v>
      </c>
      <c r="E55" s="126"/>
      <c r="F55" s="127"/>
      <c r="G55" s="22"/>
    </row>
    <row r="56" spans="1:7" ht="15" customHeight="1">
      <c r="A56" s="106">
        <v>8</v>
      </c>
      <c r="B56" s="92" t="s">
        <v>177</v>
      </c>
      <c r="C56" s="213">
        <v>160</v>
      </c>
      <c r="D56" s="213">
        <v>166</v>
      </c>
      <c r="E56" s="126"/>
      <c r="F56" s="127"/>
      <c r="G56" s="22"/>
    </row>
    <row r="57" spans="1:7" ht="15" customHeight="1">
      <c r="A57" s="106">
        <v>9</v>
      </c>
      <c r="B57" s="92" t="s">
        <v>69</v>
      </c>
      <c r="C57" s="213">
        <v>267</v>
      </c>
      <c r="D57" s="213">
        <v>277</v>
      </c>
      <c r="E57" s="126"/>
      <c r="F57" s="127"/>
      <c r="G57" s="22"/>
    </row>
    <row r="58" spans="1:7" ht="15" customHeight="1">
      <c r="A58" s="106"/>
      <c r="B58" s="94" t="s">
        <v>70</v>
      </c>
      <c r="C58" s="110">
        <f>SUM(C59:C60)</f>
        <v>517</v>
      </c>
      <c r="D58" s="110">
        <f>SUM(D59:D60)</f>
        <v>537</v>
      </c>
      <c r="E58" s="124"/>
      <c r="F58" s="127"/>
      <c r="G58" s="22"/>
    </row>
    <row r="59" spans="1:7" ht="15" customHeight="1">
      <c r="A59" s="106">
        <v>1</v>
      </c>
      <c r="B59" s="92" t="s">
        <v>134</v>
      </c>
      <c r="C59" s="213">
        <v>323</v>
      </c>
      <c r="D59" s="213">
        <v>335</v>
      </c>
      <c r="E59" s="126"/>
      <c r="F59" s="127"/>
      <c r="G59" s="22"/>
    </row>
    <row r="60" spans="1:7" ht="15" customHeight="1">
      <c r="A60" s="106">
        <v>2</v>
      </c>
      <c r="B60" s="92" t="s">
        <v>178</v>
      </c>
      <c r="C60" s="213">
        <v>194</v>
      </c>
      <c r="D60" s="213">
        <v>202</v>
      </c>
      <c r="E60" s="126"/>
      <c r="F60" s="127"/>
      <c r="G60" s="22"/>
    </row>
    <row r="61" spans="1:7" ht="15" customHeight="1">
      <c r="A61" s="105"/>
      <c r="B61" s="94" t="s">
        <v>71</v>
      </c>
      <c r="C61" s="110">
        <f>SUM(C62:C67)</f>
        <v>1600</v>
      </c>
      <c r="D61" s="110">
        <f>SUM(D62:D67)</f>
        <v>1664</v>
      </c>
      <c r="E61" s="124"/>
      <c r="F61" s="127"/>
      <c r="G61" s="22"/>
    </row>
    <row r="62" spans="1:7" ht="15" customHeight="1">
      <c r="A62" s="106">
        <v>1</v>
      </c>
      <c r="B62" s="92" t="s">
        <v>72</v>
      </c>
      <c r="C62" s="213">
        <v>534</v>
      </c>
      <c r="D62" s="213">
        <v>554</v>
      </c>
      <c r="E62" s="126"/>
      <c r="F62" s="127"/>
      <c r="G62" s="22"/>
    </row>
    <row r="63" spans="1:7" ht="15" customHeight="1">
      <c r="A63" s="106">
        <v>2</v>
      </c>
      <c r="B63" s="92" t="s">
        <v>135</v>
      </c>
      <c r="C63" s="213">
        <v>267</v>
      </c>
      <c r="D63" s="213">
        <v>277</v>
      </c>
      <c r="E63" s="126"/>
      <c r="F63" s="127"/>
      <c r="G63" s="22"/>
    </row>
    <row r="64" spans="1:7" ht="15" customHeight="1">
      <c r="A64" s="106">
        <v>3</v>
      </c>
      <c r="B64" s="92" t="s">
        <v>73</v>
      </c>
      <c r="C64" s="213">
        <v>213</v>
      </c>
      <c r="D64" s="213">
        <v>222</v>
      </c>
      <c r="E64" s="126"/>
      <c r="F64" s="127"/>
      <c r="G64" s="22"/>
    </row>
    <row r="65" spans="1:7" ht="15" customHeight="1">
      <c r="A65" s="106">
        <v>4</v>
      </c>
      <c r="B65" s="92" t="s">
        <v>136</v>
      </c>
      <c r="C65" s="213">
        <v>160</v>
      </c>
      <c r="D65" s="213">
        <v>167</v>
      </c>
      <c r="E65" s="126"/>
      <c r="F65" s="127"/>
      <c r="G65" s="22"/>
    </row>
    <row r="66" spans="1:7" ht="15" customHeight="1">
      <c r="A66" s="106">
        <v>5</v>
      </c>
      <c r="B66" s="92" t="s">
        <v>179</v>
      </c>
      <c r="C66" s="213">
        <v>213</v>
      </c>
      <c r="D66" s="213">
        <v>222</v>
      </c>
      <c r="E66" s="126"/>
      <c r="F66" s="127"/>
      <c r="G66" s="22"/>
    </row>
    <row r="67" spans="1:7" ht="15" customHeight="1">
      <c r="A67" s="106">
        <v>6</v>
      </c>
      <c r="B67" s="92" t="s">
        <v>75</v>
      </c>
      <c r="C67" s="213">
        <v>213</v>
      </c>
      <c r="D67" s="213">
        <v>222</v>
      </c>
      <c r="E67" s="126"/>
      <c r="F67" s="127"/>
      <c r="G67" s="22"/>
    </row>
    <row r="68" spans="1:7" ht="15" customHeight="1">
      <c r="A68" s="105"/>
      <c r="B68" s="94" t="s">
        <v>76</v>
      </c>
      <c r="C68" s="110">
        <f>SUM(C69:C75)</f>
        <v>1493</v>
      </c>
      <c r="D68" s="110">
        <f>SUM(D69:D75)</f>
        <v>1549</v>
      </c>
      <c r="E68" s="124"/>
      <c r="F68" s="127"/>
      <c r="G68" s="22"/>
    </row>
    <row r="69" spans="1:7" ht="15" customHeight="1">
      <c r="A69" s="106">
        <v>1</v>
      </c>
      <c r="B69" s="92" t="s">
        <v>78</v>
      </c>
      <c r="C69" s="213">
        <v>267</v>
      </c>
      <c r="D69" s="213">
        <v>277</v>
      </c>
      <c r="E69" s="126"/>
      <c r="F69" s="127"/>
      <c r="G69" s="22"/>
    </row>
    <row r="70" spans="1:7" ht="15" customHeight="1">
      <c r="A70" s="106">
        <v>2</v>
      </c>
      <c r="B70" s="92" t="s">
        <v>137</v>
      </c>
      <c r="C70" s="213">
        <v>160</v>
      </c>
      <c r="D70" s="213">
        <v>166</v>
      </c>
      <c r="E70" s="126"/>
      <c r="F70" s="127"/>
      <c r="G70" s="22"/>
    </row>
    <row r="71" spans="1:7" ht="15" customHeight="1">
      <c r="A71" s="106">
        <v>3</v>
      </c>
      <c r="B71" s="92" t="s">
        <v>82</v>
      </c>
      <c r="C71" s="213">
        <v>267</v>
      </c>
      <c r="D71" s="213">
        <v>277</v>
      </c>
      <c r="E71" s="126"/>
      <c r="F71" s="127"/>
      <c r="G71" s="22"/>
    </row>
    <row r="72" spans="1:7" ht="15" customHeight="1">
      <c r="A72" s="106">
        <v>4</v>
      </c>
      <c r="B72" s="92" t="s">
        <v>81</v>
      </c>
      <c r="C72" s="213">
        <v>213</v>
      </c>
      <c r="D72" s="213">
        <v>221</v>
      </c>
      <c r="E72" s="126"/>
      <c r="F72" s="127"/>
      <c r="G72" s="22"/>
    </row>
    <row r="73" spans="1:7" ht="15" customHeight="1">
      <c r="A73" s="106">
        <v>5</v>
      </c>
      <c r="B73" s="92" t="s">
        <v>79</v>
      </c>
      <c r="C73" s="213">
        <v>160</v>
      </c>
      <c r="D73" s="213">
        <v>166</v>
      </c>
      <c r="E73" s="126"/>
      <c r="F73" s="127"/>
      <c r="G73" s="22"/>
    </row>
    <row r="74" spans="1:7" ht="15" customHeight="1">
      <c r="A74" s="106">
        <v>6</v>
      </c>
      <c r="B74" s="92" t="s">
        <v>80</v>
      </c>
      <c r="C74" s="213">
        <v>213</v>
      </c>
      <c r="D74" s="213">
        <v>221</v>
      </c>
      <c r="E74" s="126"/>
      <c r="F74" s="127"/>
      <c r="G74" s="22"/>
    </row>
    <row r="75" spans="1:7" ht="15" customHeight="1">
      <c r="A75" s="106">
        <v>7</v>
      </c>
      <c r="B75" s="92" t="s">
        <v>180</v>
      </c>
      <c r="C75" s="213">
        <v>213</v>
      </c>
      <c r="D75" s="213">
        <v>221</v>
      </c>
      <c r="E75" s="126"/>
      <c r="F75" s="127"/>
      <c r="G75" s="22"/>
    </row>
    <row r="76" spans="1:7" ht="15" customHeight="1">
      <c r="A76" s="105"/>
      <c r="B76" s="94" t="s">
        <v>83</v>
      </c>
      <c r="C76" s="110">
        <f>SUM(C77:C83)</f>
        <v>1814</v>
      </c>
      <c r="D76" s="110">
        <f>SUM(D77:D83)</f>
        <v>1882</v>
      </c>
      <c r="E76" s="124"/>
      <c r="F76" s="127"/>
      <c r="G76" s="22"/>
    </row>
    <row r="77" spans="1:7" ht="15" customHeight="1">
      <c r="A77" s="106">
        <v>1</v>
      </c>
      <c r="B77" s="92" t="s">
        <v>84</v>
      </c>
      <c r="C77" s="213">
        <v>534</v>
      </c>
      <c r="D77" s="213">
        <v>554</v>
      </c>
      <c r="E77" s="126"/>
      <c r="F77" s="127"/>
      <c r="G77" s="22"/>
    </row>
    <row r="78" spans="1:7" ht="15" customHeight="1">
      <c r="A78" s="106">
        <v>2</v>
      </c>
      <c r="B78" s="93" t="s">
        <v>86</v>
      </c>
      <c r="C78" s="213">
        <v>160</v>
      </c>
      <c r="D78" s="213">
        <v>166</v>
      </c>
      <c r="E78" s="126"/>
      <c r="F78" s="127"/>
      <c r="G78" s="22"/>
    </row>
    <row r="79" spans="1:7" ht="15" customHeight="1">
      <c r="A79" s="106">
        <v>3</v>
      </c>
      <c r="B79" s="92" t="s">
        <v>88</v>
      </c>
      <c r="C79" s="213">
        <v>160</v>
      </c>
      <c r="D79" s="213">
        <v>166</v>
      </c>
      <c r="E79" s="126"/>
      <c r="F79" s="127"/>
      <c r="G79" s="22"/>
    </row>
    <row r="80" spans="1:7" ht="15" customHeight="1">
      <c r="A80" s="106">
        <v>4</v>
      </c>
      <c r="B80" s="92" t="s">
        <v>89</v>
      </c>
      <c r="C80" s="213">
        <v>267</v>
      </c>
      <c r="D80" s="213">
        <v>277</v>
      </c>
      <c r="E80" s="126"/>
      <c r="F80" s="127"/>
      <c r="G80" s="22"/>
    </row>
    <row r="81" spans="1:7" ht="15" customHeight="1">
      <c r="A81" s="106">
        <v>5</v>
      </c>
      <c r="B81" s="92" t="s">
        <v>87</v>
      </c>
      <c r="C81" s="213">
        <v>213</v>
      </c>
      <c r="D81" s="213">
        <v>221</v>
      </c>
      <c r="E81" s="126"/>
      <c r="F81" s="127"/>
      <c r="G81" s="22"/>
    </row>
    <row r="82" spans="1:7" ht="15" customHeight="1">
      <c r="A82" s="106">
        <v>6</v>
      </c>
      <c r="B82" s="92" t="s">
        <v>138</v>
      </c>
      <c r="C82" s="213">
        <v>267</v>
      </c>
      <c r="D82" s="213">
        <v>277</v>
      </c>
      <c r="E82" s="126"/>
      <c r="F82" s="127"/>
      <c r="G82" s="22"/>
    </row>
    <row r="83" spans="1:7" ht="15" customHeight="1">
      <c r="A83" s="106">
        <v>7</v>
      </c>
      <c r="B83" s="92" t="s">
        <v>85</v>
      </c>
      <c r="C83" s="213">
        <v>213</v>
      </c>
      <c r="D83" s="213">
        <v>221</v>
      </c>
      <c r="E83" s="126"/>
      <c r="F83" s="127"/>
      <c r="G83" s="22"/>
    </row>
    <row r="84" spans="1:7" ht="15" customHeight="1">
      <c r="A84" s="105"/>
      <c r="B84" s="94" t="s">
        <v>90</v>
      </c>
      <c r="C84" s="110">
        <f>SUM(C85:C91)</f>
        <v>2133.9</v>
      </c>
      <c r="D84" s="110">
        <f>SUM(D85:D91)</f>
        <v>2214</v>
      </c>
      <c r="E84" s="124"/>
      <c r="F84" s="127"/>
      <c r="G84" s="22"/>
    </row>
    <row r="85" spans="1:7" ht="15" customHeight="1">
      <c r="A85" s="106">
        <v>1</v>
      </c>
      <c r="B85" s="92" t="s">
        <v>91</v>
      </c>
      <c r="C85" s="213">
        <v>533.9</v>
      </c>
      <c r="D85" s="213">
        <v>554</v>
      </c>
      <c r="E85" s="126"/>
      <c r="F85" s="127"/>
      <c r="G85" s="22"/>
    </row>
    <row r="86" spans="1:7" ht="15" customHeight="1">
      <c r="A86" s="106">
        <v>2</v>
      </c>
      <c r="B86" s="92" t="s">
        <v>96</v>
      </c>
      <c r="C86" s="213">
        <v>213</v>
      </c>
      <c r="D86" s="213">
        <v>221</v>
      </c>
      <c r="E86" s="126"/>
      <c r="F86" s="127"/>
      <c r="G86" s="22"/>
    </row>
    <row r="87" spans="1:7" ht="15" customHeight="1">
      <c r="A87" s="106">
        <v>3</v>
      </c>
      <c r="B87" s="92" t="s">
        <v>92</v>
      </c>
      <c r="C87" s="213">
        <v>534</v>
      </c>
      <c r="D87" s="213">
        <v>554</v>
      </c>
      <c r="E87" s="126"/>
      <c r="F87" s="127"/>
      <c r="G87" s="22"/>
    </row>
    <row r="88" spans="1:7" ht="15" customHeight="1">
      <c r="A88" s="106">
        <v>4</v>
      </c>
      <c r="B88" s="92" t="s">
        <v>95</v>
      </c>
      <c r="C88" s="213">
        <v>267</v>
      </c>
      <c r="D88" s="213">
        <v>277</v>
      </c>
      <c r="E88" s="126"/>
      <c r="F88" s="127"/>
      <c r="G88" s="22"/>
    </row>
    <row r="89" spans="1:7" ht="15" customHeight="1">
      <c r="A89" s="106">
        <v>5</v>
      </c>
      <c r="B89" s="92" t="s">
        <v>97</v>
      </c>
      <c r="C89" s="213">
        <v>160</v>
      </c>
      <c r="D89" s="213">
        <v>166</v>
      </c>
      <c r="E89" s="126"/>
      <c r="F89" s="127"/>
      <c r="G89" s="22"/>
    </row>
    <row r="90" spans="1:7" ht="15" customHeight="1">
      <c r="A90" s="106">
        <v>6</v>
      </c>
      <c r="B90" s="92" t="s">
        <v>93</v>
      </c>
      <c r="C90" s="213">
        <v>213</v>
      </c>
      <c r="D90" s="213">
        <v>221</v>
      </c>
      <c r="E90" s="126"/>
      <c r="F90" s="127"/>
      <c r="G90" s="22"/>
    </row>
    <row r="91" spans="1:7" ht="15" customHeight="1">
      <c r="A91" s="106">
        <v>7</v>
      </c>
      <c r="B91" s="92" t="s">
        <v>94</v>
      </c>
      <c r="C91" s="213">
        <v>213</v>
      </c>
      <c r="D91" s="213">
        <v>221</v>
      </c>
      <c r="E91" s="126"/>
      <c r="F91" s="127"/>
      <c r="G91" s="22"/>
    </row>
    <row r="92" spans="1:7" ht="15" customHeight="1">
      <c r="A92" s="105"/>
      <c r="B92" s="94" t="s">
        <v>98</v>
      </c>
      <c r="C92" s="110">
        <f>SUM(C93:C98)</f>
        <v>1280</v>
      </c>
      <c r="D92" s="110">
        <f>SUM(D93:D98)</f>
        <v>1328</v>
      </c>
      <c r="E92" s="124"/>
      <c r="F92" s="127"/>
      <c r="G92" s="22"/>
    </row>
    <row r="93" spans="1:7" ht="15" customHeight="1">
      <c r="A93" s="106">
        <v>1</v>
      </c>
      <c r="B93" s="92" t="s">
        <v>100</v>
      </c>
      <c r="C93" s="213">
        <v>267</v>
      </c>
      <c r="D93" s="213">
        <v>277</v>
      </c>
      <c r="E93" s="126"/>
      <c r="F93" s="127"/>
      <c r="G93" s="22"/>
    </row>
    <row r="94" spans="1:7" ht="15" customHeight="1">
      <c r="A94" s="106">
        <v>2</v>
      </c>
      <c r="B94" s="92" t="s">
        <v>140</v>
      </c>
      <c r="C94" s="213">
        <v>267</v>
      </c>
      <c r="D94" s="213">
        <v>277</v>
      </c>
      <c r="E94" s="126"/>
      <c r="F94" s="127"/>
      <c r="G94" s="22"/>
    </row>
    <row r="95" spans="1:7" ht="15" customHeight="1">
      <c r="A95" s="106">
        <v>3</v>
      </c>
      <c r="B95" s="92" t="s">
        <v>102</v>
      </c>
      <c r="C95" s="213">
        <v>213</v>
      </c>
      <c r="D95" s="213">
        <v>221</v>
      </c>
      <c r="E95" s="126"/>
      <c r="F95" s="127"/>
      <c r="G95" s="22"/>
    </row>
    <row r="96" spans="1:7" ht="15" customHeight="1">
      <c r="A96" s="106">
        <v>4</v>
      </c>
      <c r="B96" s="92" t="s">
        <v>101</v>
      </c>
      <c r="C96" s="213">
        <v>160</v>
      </c>
      <c r="D96" s="213">
        <v>166</v>
      </c>
      <c r="E96" s="126"/>
      <c r="F96" s="127"/>
      <c r="G96" s="22"/>
    </row>
    <row r="97" spans="1:7" ht="15" customHeight="1">
      <c r="A97" s="106">
        <v>5</v>
      </c>
      <c r="B97" s="92" t="s">
        <v>139</v>
      </c>
      <c r="C97" s="213">
        <v>213</v>
      </c>
      <c r="D97" s="213">
        <v>221</v>
      </c>
      <c r="E97" s="126"/>
      <c r="F97" s="127"/>
      <c r="G97" s="22"/>
    </row>
    <row r="98" spans="1:7" ht="15" customHeight="1">
      <c r="A98" s="106">
        <v>6</v>
      </c>
      <c r="B98" s="92" t="s">
        <v>99</v>
      </c>
      <c r="C98" s="213">
        <v>160</v>
      </c>
      <c r="D98" s="213">
        <v>166</v>
      </c>
      <c r="E98" s="126"/>
      <c r="F98" s="127"/>
      <c r="G98" s="22"/>
    </row>
    <row r="99" spans="1:7" ht="15" customHeight="1">
      <c r="A99" s="105"/>
      <c r="B99" s="94" t="s">
        <v>103</v>
      </c>
      <c r="C99" s="110">
        <f>+C100</f>
        <v>258</v>
      </c>
      <c r="D99" s="110">
        <f>+D100</f>
        <v>267</v>
      </c>
      <c r="E99" s="124"/>
      <c r="F99" s="127"/>
      <c r="G99" s="22"/>
    </row>
    <row r="100" spans="1:7" ht="15" customHeight="1">
      <c r="A100" s="106">
        <v>1</v>
      </c>
      <c r="B100" s="92" t="s">
        <v>141</v>
      </c>
      <c r="C100" s="213">
        <v>258</v>
      </c>
      <c r="D100" s="213">
        <v>267</v>
      </c>
      <c r="E100" s="126"/>
      <c r="F100" s="127"/>
      <c r="G100" s="22"/>
    </row>
    <row r="101" spans="1:7" ht="15" customHeight="1">
      <c r="A101" s="105"/>
      <c r="B101" s="94" t="s">
        <v>104</v>
      </c>
      <c r="C101" s="110">
        <f>SUM(C102:C106)</f>
        <v>1292</v>
      </c>
      <c r="D101" s="110">
        <f>SUM(D102:D106)</f>
        <v>1336</v>
      </c>
      <c r="E101" s="124"/>
      <c r="F101" s="127"/>
      <c r="G101" s="22"/>
    </row>
    <row r="102" spans="1:7" ht="15" customHeight="1">
      <c r="A102" s="106">
        <v>1</v>
      </c>
      <c r="B102" s="92" t="s">
        <v>142</v>
      </c>
      <c r="C102" s="213">
        <v>324</v>
      </c>
      <c r="D102" s="213">
        <v>335</v>
      </c>
      <c r="E102" s="126"/>
      <c r="F102" s="127"/>
      <c r="G102" s="22"/>
    </row>
    <row r="103" spans="1:7" ht="15" customHeight="1">
      <c r="A103" s="106">
        <v>2</v>
      </c>
      <c r="B103" s="92" t="s">
        <v>105</v>
      </c>
      <c r="C103" s="213">
        <v>258</v>
      </c>
      <c r="D103" s="213">
        <v>267</v>
      </c>
      <c r="E103" s="126"/>
      <c r="F103" s="127"/>
      <c r="G103" s="22"/>
    </row>
    <row r="104" spans="1:7" ht="15" customHeight="1">
      <c r="A104" s="106">
        <v>3</v>
      </c>
      <c r="B104" s="92" t="s">
        <v>106</v>
      </c>
      <c r="C104" s="213">
        <v>258</v>
      </c>
      <c r="D104" s="213">
        <v>267</v>
      </c>
      <c r="E104" s="126"/>
      <c r="F104" s="127"/>
      <c r="G104" s="22"/>
    </row>
    <row r="105" spans="1:7" ht="15" customHeight="1">
      <c r="A105" s="106">
        <v>4</v>
      </c>
      <c r="B105" s="92" t="s">
        <v>143</v>
      </c>
      <c r="C105" s="213">
        <v>258</v>
      </c>
      <c r="D105" s="213">
        <v>267</v>
      </c>
      <c r="E105" s="126"/>
      <c r="F105" s="127"/>
      <c r="G105" s="22"/>
    </row>
    <row r="106" spans="1:7" ht="15" customHeight="1">
      <c r="A106" s="106">
        <v>5</v>
      </c>
      <c r="B106" s="92" t="s">
        <v>107</v>
      </c>
      <c r="C106" s="213">
        <v>194</v>
      </c>
      <c r="D106" s="213">
        <v>200</v>
      </c>
      <c r="E106" s="126"/>
      <c r="F106" s="127"/>
      <c r="G106" s="22"/>
    </row>
    <row r="107" spans="1:7" ht="15" customHeight="1">
      <c r="A107" s="105"/>
      <c r="B107" s="94" t="s">
        <v>108</v>
      </c>
      <c r="C107" s="110">
        <f>SUM(C108:C116)</f>
        <v>1921</v>
      </c>
      <c r="D107" s="110">
        <f>SUM(D108:D116)</f>
        <v>1997</v>
      </c>
      <c r="E107" s="124"/>
      <c r="F107" s="127"/>
      <c r="G107" s="22"/>
    </row>
    <row r="108" spans="1:7" ht="15" customHeight="1">
      <c r="A108" s="106">
        <v>1</v>
      </c>
      <c r="B108" s="92" t="s">
        <v>112</v>
      </c>
      <c r="C108" s="213">
        <v>267</v>
      </c>
      <c r="D108" s="213">
        <v>277</v>
      </c>
      <c r="E108" s="126"/>
      <c r="F108" s="127"/>
      <c r="G108" s="22"/>
    </row>
    <row r="109" spans="1:7" ht="15" customHeight="1">
      <c r="A109" s="106">
        <v>2</v>
      </c>
      <c r="B109" s="92" t="s">
        <v>111</v>
      </c>
      <c r="C109" s="213">
        <v>160</v>
      </c>
      <c r="D109" s="213">
        <v>166</v>
      </c>
      <c r="E109" s="126"/>
      <c r="F109" s="127"/>
      <c r="G109" s="22"/>
    </row>
    <row r="110" spans="1:7" ht="15" customHeight="1">
      <c r="A110" s="106">
        <v>3</v>
      </c>
      <c r="B110" s="92" t="s">
        <v>109</v>
      </c>
      <c r="C110" s="213">
        <v>160</v>
      </c>
      <c r="D110" s="213">
        <v>168</v>
      </c>
      <c r="E110" s="126"/>
      <c r="F110" s="127"/>
      <c r="G110" s="22"/>
    </row>
    <row r="111" spans="1:7" ht="15" customHeight="1">
      <c r="A111" s="106">
        <v>4</v>
      </c>
      <c r="B111" s="92" t="s">
        <v>113</v>
      </c>
      <c r="C111" s="213">
        <v>160</v>
      </c>
      <c r="D111" s="213">
        <v>168</v>
      </c>
      <c r="E111" s="126"/>
      <c r="F111" s="127"/>
      <c r="G111" s="22"/>
    </row>
    <row r="112" spans="1:7" ht="15" customHeight="1">
      <c r="A112" s="106">
        <v>5</v>
      </c>
      <c r="B112" s="92" t="s">
        <v>131</v>
      </c>
      <c r="C112" s="213">
        <v>160</v>
      </c>
      <c r="D112" s="213">
        <v>166</v>
      </c>
      <c r="E112" s="126"/>
      <c r="F112" s="127"/>
      <c r="G112" s="22"/>
    </row>
    <row r="113" spans="1:7" ht="15" customHeight="1">
      <c r="A113" s="106">
        <v>6</v>
      </c>
      <c r="B113" s="92" t="s">
        <v>74</v>
      </c>
      <c r="C113" s="213">
        <v>267</v>
      </c>
      <c r="D113" s="213">
        <v>277</v>
      </c>
      <c r="E113" s="126"/>
      <c r="F113" s="127"/>
      <c r="G113" s="22"/>
    </row>
    <row r="114" spans="1:7" ht="15" customHeight="1">
      <c r="A114" s="106">
        <v>7</v>
      </c>
      <c r="B114" s="92" t="s">
        <v>40</v>
      </c>
      <c r="C114" s="213">
        <v>267</v>
      </c>
      <c r="D114" s="213">
        <v>277</v>
      </c>
      <c r="E114" s="126"/>
      <c r="F114" s="127"/>
      <c r="G114" s="22"/>
    </row>
    <row r="115" spans="1:7" ht="15" customHeight="1">
      <c r="A115" s="106">
        <v>8</v>
      </c>
      <c r="B115" s="92" t="s">
        <v>181</v>
      </c>
      <c r="C115" s="213">
        <v>267</v>
      </c>
      <c r="D115" s="213">
        <v>277</v>
      </c>
      <c r="E115" s="126"/>
      <c r="F115" s="127"/>
      <c r="G115" s="22"/>
    </row>
    <row r="116" spans="1:7" ht="15" customHeight="1">
      <c r="A116" s="106">
        <v>9</v>
      </c>
      <c r="B116" s="92" t="s">
        <v>45</v>
      </c>
      <c r="C116" s="213">
        <v>213</v>
      </c>
      <c r="D116" s="213">
        <v>221</v>
      </c>
      <c r="E116" s="126"/>
      <c r="F116" s="127"/>
      <c r="G116" s="22"/>
    </row>
    <row r="117" spans="1:7" ht="15" customHeight="1">
      <c r="A117" s="105"/>
      <c r="B117" s="94" t="s">
        <v>114</v>
      </c>
      <c r="C117" s="110">
        <f>SUM(C118:C121)</f>
        <v>1173</v>
      </c>
      <c r="D117" s="110">
        <f>SUM(D118:D121)</f>
        <v>1217</v>
      </c>
      <c r="E117" s="124"/>
      <c r="F117" s="127"/>
      <c r="G117" s="22"/>
    </row>
    <row r="118" spans="1:7" ht="15" customHeight="1">
      <c r="A118" s="106">
        <v>1</v>
      </c>
      <c r="B118" s="92" t="s">
        <v>115</v>
      </c>
      <c r="C118" s="213">
        <v>534</v>
      </c>
      <c r="D118" s="213">
        <v>554</v>
      </c>
      <c r="E118" s="126"/>
      <c r="F118" s="127"/>
      <c r="G118" s="22"/>
    </row>
    <row r="119" spans="1:7" ht="15" customHeight="1">
      <c r="A119" s="106">
        <v>2</v>
      </c>
      <c r="B119" s="92" t="s">
        <v>116</v>
      </c>
      <c r="C119" s="213">
        <v>212</v>
      </c>
      <c r="D119" s="213">
        <v>220</v>
      </c>
      <c r="E119" s="126"/>
      <c r="F119" s="127"/>
      <c r="G119" s="22"/>
    </row>
    <row r="120" spans="1:7" ht="15" customHeight="1">
      <c r="A120" s="106">
        <v>3</v>
      </c>
      <c r="B120" s="92" t="s">
        <v>29</v>
      </c>
      <c r="C120" s="213">
        <v>267</v>
      </c>
      <c r="D120" s="213">
        <v>277</v>
      </c>
      <c r="E120" s="126"/>
      <c r="F120" s="127"/>
      <c r="G120" s="22"/>
    </row>
    <row r="121" spans="1:7" ht="15" customHeight="1">
      <c r="A121" s="106">
        <v>4</v>
      </c>
      <c r="B121" s="92" t="s">
        <v>117</v>
      </c>
      <c r="C121" s="213">
        <v>160</v>
      </c>
      <c r="D121" s="213">
        <v>166</v>
      </c>
      <c r="E121" s="126"/>
      <c r="F121" s="127"/>
      <c r="G121" s="22"/>
    </row>
    <row r="122" spans="1:7" ht="15" customHeight="1">
      <c r="A122" s="105"/>
      <c r="B122" s="94" t="s">
        <v>118</v>
      </c>
      <c r="C122" s="110">
        <f>SUM(C123:C127)</f>
        <v>1388</v>
      </c>
      <c r="D122" s="110">
        <f>SUM(D123:D127)</f>
        <v>1439</v>
      </c>
      <c r="E122" s="124"/>
      <c r="F122" s="127"/>
      <c r="G122" s="22"/>
    </row>
    <row r="123" spans="1:7" ht="15" customHeight="1">
      <c r="A123" s="106">
        <v>1</v>
      </c>
      <c r="B123" s="92" t="s">
        <v>119</v>
      </c>
      <c r="C123" s="213">
        <v>534</v>
      </c>
      <c r="D123" s="213">
        <v>554</v>
      </c>
      <c r="E123" s="126"/>
      <c r="F123" s="127"/>
      <c r="G123" s="22"/>
    </row>
    <row r="124" spans="1:7" ht="15" customHeight="1">
      <c r="A124" s="106">
        <v>2</v>
      </c>
      <c r="B124" s="92" t="s">
        <v>122</v>
      </c>
      <c r="C124" s="213">
        <v>267</v>
      </c>
      <c r="D124" s="213">
        <v>277</v>
      </c>
      <c r="E124" s="126"/>
      <c r="F124" s="127"/>
      <c r="G124" s="22"/>
    </row>
    <row r="125" spans="1:7" ht="15" customHeight="1">
      <c r="A125" s="106">
        <v>3</v>
      </c>
      <c r="B125" s="92" t="s">
        <v>144</v>
      </c>
      <c r="C125" s="213">
        <v>267</v>
      </c>
      <c r="D125" s="213">
        <v>277</v>
      </c>
      <c r="E125" s="126"/>
      <c r="F125" s="127"/>
      <c r="G125" s="22"/>
    </row>
    <row r="126" spans="1:7" ht="15" customHeight="1">
      <c r="A126" s="106">
        <v>4</v>
      </c>
      <c r="B126" s="92" t="s">
        <v>121</v>
      </c>
      <c r="C126" s="213">
        <v>107</v>
      </c>
      <c r="D126" s="213">
        <v>110</v>
      </c>
      <c r="E126" s="126"/>
      <c r="F126" s="127"/>
      <c r="G126" s="22"/>
    </row>
    <row r="127" spans="1:7" ht="15" customHeight="1">
      <c r="A127" s="106">
        <v>5</v>
      </c>
      <c r="B127" s="92" t="s">
        <v>120</v>
      </c>
      <c r="C127" s="213">
        <v>213</v>
      </c>
      <c r="D127" s="213">
        <v>221</v>
      </c>
      <c r="E127" s="126"/>
      <c r="F127" s="127"/>
      <c r="G127" s="22"/>
    </row>
    <row r="128" spans="1:7" ht="15" customHeight="1">
      <c r="A128" s="105"/>
      <c r="B128" s="94" t="s">
        <v>123</v>
      </c>
      <c r="C128" s="110">
        <f>SUM(C129:C133)</f>
        <v>1066</v>
      </c>
      <c r="D128" s="110">
        <f>SUM(D129:D133)</f>
        <v>1098.8</v>
      </c>
      <c r="E128" s="124"/>
      <c r="F128" s="127"/>
      <c r="G128" s="22"/>
    </row>
    <row r="129" spans="1:7" ht="15" customHeight="1">
      <c r="A129" s="106">
        <v>1</v>
      </c>
      <c r="B129" s="92" t="s">
        <v>126</v>
      </c>
      <c r="C129" s="213">
        <v>267</v>
      </c>
      <c r="D129" s="213">
        <v>276.8</v>
      </c>
      <c r="E129" s="126"/>
      <c r="F129" s="127"/>
      <c r="G129" s="22"/>
    </row>
    <row r="130" spans="1:7" ht="15" customHeight="1">
      <c r="A130" s="106">
        <v>2</v>
      </c>
      <c r="B130" s="92" t="s">
        <v>127</v>
      </c>
      <c r="C130" s="213">
        <v>160</v>
      </c>
      <c r="D130" s="213">
        <v>166</v>
      </c>
      <c r="E130" s="126"/>
      <c r="F130" s="127"/>
      <c r="G130" s="22"/>
    </row>
    <row r="131" spans="1:7" ht="15" customHeight="1">
      <c r="A131" s="106">
        <v>3</v>
      </c>
      <c r="B131" s="92" t="s">
        <v>125</v>
      </c>
      <c r="C131" s="213">
        <v>212</v>
      </c>
      <c r="D131" s="213">
        <v>213</v>
      </c>
      <c r="E131" s="126"/>
      <c r="F131" s="127"/>
      <c r="G131" s="22"/>
    </row>
    <row r="132" spans="1:7" ht="15" customHeight="1">
      <c r="A132" s="106">
        <v>4</v>
      </c>
      <c r="B132" s="92" t="s">
        <v>124</v>
      </c>
      <c r="C132" s="213">
        <v>267</v>
      </c>
      <c r="D132" s="213">
        <v>277</v>
      </c>
      <c r="E132" s="126"/>
      <c r="F132" s="127"/>
      <c r="G132" s="22"/>
    </row>
    <row r="133" spans="1:7" ht="15" customHeight="1">
      <c r="A133" s="106">
        <v>5</v>
      </c>
      <c r="B133" s="92" t="s">
        <v>145</v>
      </c>
      <c r="C133" s="213">
        <v>160</v>
      </c>
      <c r="D133" s="213">
        <v>166</v>
      </c>
      <c r="E133" s="126"/>
      <c r="F133" s="127"/>
      <c r="G133" s="22"/>
    </row>
    <row r="134" spans="1:7" ht="15" customHeight="1">
      <c r="A134" s="105"/>
      <c r="B134" s="100" t="s">
        <v>128</v>
      </c>
      <c r="C134" s="110">
        <v>1601</v>
      </c>
      <c r="D134" s="110">
        <v>1662</v>
      </c>
      <c r="E134" s="124"/>
      <c r="F134" s="127"/>
      <c r="G134" s="12"/>
    </row>
    <row r="135" spans="1:7" ht="17.25" customHeight="1">
      <c r="A135" s="112"/>
      <c r="B135" s="113" t="s">
        <v>190</v>
      </c>
      <c r="C135" s="108">
        <f>+C8+C16+C134+C61+C58+C76+C25+C117+C107+C128+C92+C122+C84+C37+C101+C68+C100+C48</f>
        <v>27828.300000000003</v>
      </c>
      <c r="D135" s="108">
        <f>+D8+D16+D134+D61+D58+D76+D25+D117+D107+D128+D92+D122+D84+D37+D101+D68+D100+D48</f>
        <v>28875.8</v>
      </c>
      <c r="E135" s="124"/>
      <c r="F135" s="18"/>
      <c r="G135" s="12"/>
    </row>
    <row r="136" spans="1:7" ht="14.25">
      <c r="A136" s="15"/>
      <c r="B136" s="15"/>
      <c r="C136" s="15"/>
      <c r="D136" s="19"/>
      <c r="E136" s="20"/>
      <c r="G136" s="12"/>
    </row>
    <row r="137" spans="1:7" ht="14.25">
      <c r="A137" s="15"/>
      <c r="B137" s="15"/>
      <c r="C137" s="15"/>
      <c r="D137" s="19"/>
      <c r="E137" s="20"/>
      <c r="G137" s="12"/>
    </row>
    <row r="138" spans="1:7" ht="14.25">
      <c r="A138" s="15"/>
      <c r="B138" s="15"/>
      <c r="C138" s="15"/>
      <c r="D138" s="21"/>
      <c r="E138" s="17"/>
      <c r="G138" s="12"/>
    </row>
    <row r="139" spans="1:7" ht="12.75">
      <c r="A139" s="15"/>
      <c r="B139" s="15"/>
      <c r="C139" s="15"/>
      <c r="D139" s="21"/>
      <c r="E139" s="13"/>
      <c r="F139" s="12"/>
      <c r="G139" s="12"/>
    </row>
    <row r="140" ht="12.75">
      <c r="D140" s="59"/>
    </row>
    <row r="142" ht="12.75">
      <c r="D142" s="59"/>
    </row>
    <row r="150" ht="12.75">
      <c r="C150" s="11" t="s">
        <v>237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2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8.28125" style="0" customWidth="1"/>
    <col min="3" max="3" width="24.57421875" style="0" customWidth="1"/>
    <col min="4" max="4" width="24.28125" style="0" customWidth="1"/>
    <col min="5" max="5" width="9.00390625" style="0" customWidth="1"/>
  </cols>
  <sheetData>
    <row r="1" spans="1:4" ht="15.75">
      <c r="A1" s="11"/>
      <c r="B1" s="11"/>
      <c r="C1" s="11"/>
      <c r="D1" s="80" t="s">
        <v>310</v>
      </c>
    </row>
    <row r="2" spans="1:4" ht="15.75">
      <c r="A2" s="11"/>
      <c r="B2" s="11"/>
      <c r="C2" s="11"/>
      <c r="D2" s="24" t="s">
        <v>189</v>
      </c>
    </row>
    <row r="3" spans="1:4" ht="15.75">
      <c r="A3" s="2"/>
      <c r="B3" s="2"/>
      <c r="C3" s="2"/>
      <c r="D3" s="2"/>
    </row>
    <row r="4" spans="1:4" ht="15.75">
      <c r="A4" s="255" t="s">
        <v>0</v>
      </c>
      <c r="B4" s="255"/>
      <c r="C4" s="255"/>
      <c r="D4" s="255"/>
    </row>
    <row r="5" spans="1:4" ht="57.75" customHeight="1">
      <c r="A5" s="285" t="s">
        <v>294</v>
      </c>
      <c r="B5" s="285"/>
      <c r="C5" s="285"/>
      <c r="D5" s="285"/>
    </row>
    <row r="6" spans="1:4" ht="21" customHeight="1">
      <c r="A6" s="4"/>
      <c r="B6" s="4"/>
      <c r="C6" s="4"/>
      <c r="D6" s="3" t="s">
        <v>1</v>
      </c>
    </row>
    <row r="7" spans="1:4" ht="28.5" customHeight="1">
      <c r="A7" s="28" t="s">
        <v>2</v>
      </c>
      <c r="B7" s="28" t="s">
        <v>3</v>
      </c>
      <c r="C7" s="28" t="s">
        <v>231</v>
      </c>
      <c r="D7" s="28" t="s">
        <v>239</v>
      </c>
    </row>
    <row r="8" spans="1:4" ht="15.75">
      <c r="A8" s="38">
        <v>1</v>
      </c>
      <c r="B8" s="118" t="s">
        <v>5</v>
      </c>
      <c r="C8" s="30">
        <v>17</v>
      </c>
      <c r="D8" s="8">
        <v>15</v>
      </c>
    </row>
    <row r="9" spans="1:4" ht="15.75">
      <c r="A9" s="39">
        <v>2</v>
      </c>
      <c r="B9" s="119" t="s">
        <v>6</v>
      </c>
      <c r="C9" s="30">
        <v>25</v>
      </c>
      <c r="D9" s="8">
        <v>23.4</v>
      </c>
    </row>
    <row r="10" spans="1:4" ht="15.75">
      <c r="A10" s="39">
        <v>3</v>
      </c>
      <c r="B10" s="119" t="s">
        <v>155</v>
      </c>
      <c r="C10" s="30">
        <v>26.9</v>
      </c>
      <c r="D10" s="8">
        <v>20.6</v>
      </c>
    </row>
    <row r="11" spans="1:4" ht="15.75">
      <c r="A11" s="39">
        <v>4</v>
      </c>
      <c r="B11" s="119" t="s">
        <v>7</v>
      </c>
      <c r="C11" s="30">
        <v>24</v>
      </c>
      <c r="D11" s="8">
        <v>20.7</v>
      </c>
    </row>
    <row r="12" spans="1:4" ht="15.75">
      <c r="A12" s="39">
        <v>5</v>
      </c>
      <c r="B12" s="119" t="s">
        <v>8</v>
      </c>
      <c r="C12" s="30">
        <v>50.1</v>
      </c>
      <c r="D12" s="8">
        <v>44.8</v>
      </c>
    </row>
    <row r="13" spans="1:4" ht="15.75">
      <c r="A13" s="39">
        <v>6</v>
      </c>
      <c r="B13" s="119" t="s">
        <v>9</v>
      </c>
      <c r="C13" s="30">
        <v>11</v>
      </c>
      <c r="D13" s="8">
        <v>10.4</v>
      </c>
    </row>
    <row r="14" spans="1:4" ht="15.75">
      <c r="A14" s="39">
        <v>7</v>
      </c>
      <c r="B14" s="119" t="s">
        <v>10</v>
      </c>
      <c r="C14" s="30">
        <v>13.4</v>
      </c>
      <c r="D14" s="8">
        <v>13</v>
      </c>
    </row>
    <row r="15" spans="1:4" ht="15.75">
      <c r="A15" s="39">
        <v>8</v>
      </c>
      <c r="B15" s="119" t="s">
        <v>11</v>
      </c>
      <c r="C15" s="30">
        <v>34.1</v>
      </c>
      <c r="D15" s="8">
        <v>31.1</v>
      </c>
    </row>
    <row r="16" spans="1:4" ht="15.75">
      <c r="A16" s="39">
        <v>9</v>
      </c>
      <c r="B16" s="119" t="s">
        <v>12</v>
      </c>
      <c r="C16" s="30">
        <v>12.4</v>
      </c>
      <c r="D16" s="8">
        <v>12</v>
      </c>
    </row>
    <row r="17" spans="1:4" ht="15.75">
      <c r="A17" s="39">
        <v>10</v>
      </c>
      <c r="B17" s="119" t="s">
        <v>13</v>
      </c>
      <c r="C17" s="30">
        <v>21</v>
      </c>
      <c r="D17" s="8">
        <v>19.7</v>
      </c>
    </row>
    <row r="18" spans="1:4" ht="15.75">
      <c r="A18" s="39">
        <v>11</v>
      </c>
      <c r="B18" s="119" t="s">
        <v>14</v>
      </c>
      <c r="C18" s="30">
        <v>21</v>
      </c>
      <c r="D18" s="8">
        <v>19.7</v>
      </c>
    </row>
    <row r="19" spans="1:4" ht="15.75">
      <c r="A19" s="39">
        <v>12</v>
      </c>
      <c r="B19" s="119" t="s">
        <v>15</v>
      </c>
      <c r="C19" s="30">
        <v>4.5</v>
      </c>
      <c r="D19" s="8">
        <v>4.1</v>
      </c>
    </row>
    <row r="20" spans="1:4" ht="15.75">
      <c r="A20" s="39">
        <v>13</v>
      </c>
      <c r="B20" s="119" t="s">
        <v>16</v>
      </c>
      <c r="C20" s="30">
        <v>11</v>
      </c>
      <c r="D20" s="8">
        <v>10.4</v>
      </c>
    </row>
    <row r="21" spans="1:4" ht="15.75">
      <c r="A21" s="39">
        <v>14</v>
      </c>
      <c r="B21" s="119" t="s">
        <v>17</v>
      </c>
      <c r="C21" s="30">
        <v>33.1</v>
      </c>
      <c r="D21" s="8">
        <v>30</v>
      </c>
    </row>
    <row r="22" spans="1:4" ht="15.75">
      <c r="A22" s="39">
        <v>15</v>
      </c>
      <c r="B22" s="119" t="s">
        <v>18</v>
      </c>
      <c r="C22" s="30">
        <v>11</v>
      </c>
      <c r="D22" s="8">
        <v>9</v>
      </c>
    </row>
    <row r="23" spans="1:4" ht="15.75">
      <c r="A23" s="39">
        <v>16</v>
      </c>
      <c r="B23" s="119" t="s">
        <v>19</v>
      </c>
      <c r="C23" s="30">
        <v>11</v>
      </c>
      <c r="D23" s="8">
        <v>9.4</v>
      </c>
    </row>
    <row r="24" spans="1:4" ht="15.75">
      <c r="A24" s="39">
        <v>17</v>
      </c>
      <c r="B24" s="119" t="s">
        <v>20</v>
      </c>
      <c r="C24" s="30">
        <v>22</v>
      </c>
      <c r="D24" s="8">
        <v>20.7</v>
      </c>
    </row>
    <row r="25" spans="1:4" ht="15.75">
      <c r="A25" s="39">
        <v>18</v>
      </c>
      <c r="B25" s="119" t="s">
        <v>23</v>
      </c>
      <c r="C25" s="30">
        <v>200.4</v>
      </c>
      <c r="D25" s="8">
        <v>180.5</v>
      </c>
    </row>
    <row r="26" spans="1:4" ht="15.75">
      <c r="A26" s="40"/>
      <c r="B26" s="10" t="s">
        <v>22</v>
      </c>
      <c r="C26" s="26">
        <f>SUM(C8:C25)</f>
        <v>548.9</v>
      </c>
      <c r="D26" s="26">
        <f>SUM(D8:D25)</f>
        <v>494.49999999999994</v>
      </c>
    </row>
    <row r="132" ht="12.75">
      <c r="B132" t="s">
        <v>128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CFFFF"/>
  </sheetPr>
  <dimension ref="A1:F28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4" width="19.8515625" style="0" customWidth="1"/>
    <col min="5" max="5" width="13.28125" style="0" customWidth="1"/>
  </cols>
  <sheetData>
    <row r="1" spans="1:4" ht="15.75">
      <c r="A1" s="2"/>
      <c r="D1" s="24" t="s">
        <v>194</v>
      </c>
    </row>
    <row r="2" spans="1:4" ht="15.75">
      <c r="A2" s="2"/>
      <c r="D2" s="24" t="s">
        <v>197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45" customHeight="1">
      <c r="A5" s="257" t="s">
        <v>233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4" ht="27" customHeight="1">
      <c r="A7" s="28" t="s">
        <v>2</v>
      </c>
      <c r="B7" s="28" t="s">
        <v>3</v>
      </c>
      <c r="C7" s="28" t="s">
        <v>215</v>
      </c>
      <c r="D7" s="28" t="s">
        <v>231</v>
      </c>
    </row>
    <row r="8" spans="1:6" ht="16.5" customHeight="1">
      <c r="A8" s="6">
        <v>1</v>
      </c>
      <c r="B8" s="36" t="s">
        <v>5</v>
      </c>
      <c r="C8" s="30">
        <v>3313.9</v>
      </c>
      <c r="D8" s="8">
        <v>3313.9</v>
      </c>
      <c r="E8" s="57"/>
      <c r="F8" s="57"/>
    </row>
    <row r="9" spans="1:6" ht="15.75">
      <c r="A9" s="7">
        <v>2</v>
      </c>
      <c r="B9" s="36" t="s">
        <v>6</v>
      </c>
      <c r="C9" s="30">
        <v>5507.4</v>
      </c>
      <c r="D9" s="8">
        <v>5507.4</v>
      </c>
      <c r="E9" s="57"/>
      <c r="F9" s="57"/>
    </row>
    <row r="10" spans="1:6" ht="15.75">
      <c r="A10" s="7">
        <v>3</v>
      </c>
      <c r="B10" s="36" t="s">
        <v>155</v>
      </c>
      <c r="C10" s="30">
        <v>8089.5</v>
      </c>
      <c r="D10" s="8">
        <v>8089.5</v>
      </c>
      <c r="E10" s="57"/>
      <c r="F10" s="57"/>
    </row>
    <row r="11" spans="1:6" ht="15.75">
      <c r="A11" s="7">
        <v>4</v>
      </c>
      <c r="B11" s="36" t="s">
        <v>7</v>
      </c>
      <c r="C11" s="30">
        <v>5873.5</v>
      </c>
      <c r="D11" s="8">
        <v>5873.5</v>
      </c>
      <c r="E11" s="57"/>
      <c r="F11" s="57"/>
    </row>
    <row r="12" spans="1:6" ht="15.75">
      <c r="A12" s="7">
        <v>5</v>
      </c>
      <c r="B12" s="36" t="s">
        <v>8</v>
      </c>
      <c r="C12" s="30">
        <v>10165</v>
      </c>
      <c r="D12" s="8">
        <v>10165</v>
      </c>
      <c r="E12" s="57"/>
      <c r="F12" s="57"/>
    </row>
    <row r="13" spans="1:6" ht="15.75">
      <c r="A13" s="7">
        <v>6</v>
      </c>
      <c r="B13" s="36" t="s">
        <v>9</v>
      </c>
      <c r="C13" s="30">
        <v>3148</v>
      </c>
      <c r="D13" s="8">
        <v>3148</v>
      </c>
      <c r="E13" s="57"/>
      <c r="F13" s="57"/>
    </row>
    <row r="14" spans="1:6" ht="15.75">
      <c r="A14" s="7">
        <v>7</v>
      </c>
      <c r="B14" s="36" t="s">
        <v>10</v>
      </c>
      <c r="C14" s="30">
        <v>2979</v>
      </c>
      <c r="D14" s="8">
        <v>2979</v>
      </c>
      <c r="E14" s="57"/>
      <c r="F14" s="57"/>
    </row>
    <row r="15" spans="1:6" ht="15.75">
      <c r="A15" s="7">
        <v>8</v>
      </c>
      <c r="B15" s="36" t="s">
        <v>11</v>
      </c>
      <c r="C15" s="30">
        <v>4148.9</v>
      </c>
      <c r="D15" s="8">
        <v>4148.9</v>
      </c>
      <c r="E15" s="57"/>
      <c r="F15" s="57"/>
    </row>
    <row r="16" spans="1:6" ht="15.75">
      <c r="A16" s="7">
        <v>9</v>
      </c>
      <c r="B16" s="36" t="s">
        <v>12</v>
      </c>
      <c r="C16" s="30">
        <v>4718.1</v>
      </c>
      <c r="D16" s="8">
        <v>4718.1</v>
      </c>
      <c r="E16" s="57"/>
      <c r="F16" s="57"/>
    </row>
    <row r="17" spans="1:6" ht="15.75">
      <c r="A17" s="7">
        <v>10</v>
      </c>
      <c r="B17" s="36" t="s">
        <v>13</v>
      </c>
      <c r="C17" s="30">
        <v>5282</v>
      </c>
      <c r="D17" s="8">
        <v>5282</v>
      </c>
      <c r="E17" s="57"/>
      <c r="F17" s="57"/>
    </row>
    <row r="18" spans="1:6" ht="15.75">
      <c r="A18" s="7">
        <v>11</v>
      </c>
      <c r="B18" s="36" t="s">
        <v>14</v>
      </c>
      <c r="C18" s="30">
        <v>3689.3</v>
      </c>
      <c r="D18" s="8">
        <v>3689.3</v>
      </c>
      <c r="E18" s="57"/>
      <c r="F18" s="57"/>
    </row>
    <row r="19" spans="1:6" ht="15.75">
      <c r="A19" s="7">
        <v>12</v>
      </c>
      <c r="B19" s="36" t="s">
        <v>15</v>
      </c>
      <c r="C19" s="30">
        <v>982.4</v>
      </c>
      <c r="D19" s="8">
        <v>982.4</v>
      </c>
      <c r="E19" s="57"/>
      <c r="F19" s="57"/>
    </row>
    <row r="20" spans="1:6" ht="15.75">
      <c r="A20" s="7">
        <v>13</v>
      </c>
      <c r="B20" s="36" t="s">
        <v>16</v>
      </c>
      <c r="C20" s="30">
        <v>1500</v>
      </c>
      <c r="D20" s="8">
        <v>1500</v>
      </c>
      <c r="E20" s="57"/>
      <c r="F20" s="57"/>
    </row>
    <row r="21" spans="1:6" ht="15.75">
      <c r="A21" s="7">
        <v>14</v>
      </c>
      <c r="B21" s="36" t="s">
        <v>17</v>
      </c>
      <c r="C21" s="30">
        <v>8404</v>
      </c>
      <c r="D21" s="8">
        <v>8404</v>
      </c>
      <c r="E21" s="57"/>
      <c r="F21" s="57"/>
    </row>
    <row r="22" spans="1:6" ht="15.75">
      <c r="A22" s="7">
        <v>15</v>
      </c>
      <c r="B22" s="36" t="s">
        <v>18</v>
      </c>
      <c r="C22" s="30">
        <v>2350</v>
      </c>
      <c r="D22" s="8">
        <v>2350</v>
      </c>
      <c r="E22" s="57"/>
      <c r="F22" s="57"/>
    </row>
    <row r="23" spans="1:6" ht="15.75">
      <c r="A23" s="7">
        <v>16</v>
      </c>
      <c r="B23" s="36" t="s">
        <v>19</v>
      </c>
      <c r="C23" s="30">
        <v>3500</v>
      </c>
      <c r="D23" s="8">
        <v>3500</v>
      </c>
      <c r="E23" s="57"/>
      <c r="F23" s="57"/>
    </row>
    <row r="24" spans="1:6" ht="15.75">
      <c r="A24" s="7">
        <v>17</v>
      </c>
      <c r="B24" s="36" t="s">
        <v>20</v>
      </c>
      <c r="C24" s="30">
        <v>4109.8</v>
      </c>
      <c r="D24" s="8">
        <v>4109.8</v>
      </c>
      <c r="E24" s="57"/>
      <c r="F24" s="57"/>
    </row>
    <row r="25" spans="1:6" ht="15.75">
      <c r="A25" s="7">
        <v>18</v>
      </c>
      <c r="B25" s="36" t="s">
        <v>21</v>
      </c>
      <c r="C25" s="30">
        <v>5648.2</v>
      </c>
      <c r="D25" s="8">
        <v>5648.2</v>
      </c>
      <c r="E25" s="57"/>
      <c r="F25" s="57"/>
    </row>
    <row r="26" spans="1:6" ht="15.75">
      <c r="A26" s="7">
        <v>19</v>
      </c>
      <c r="B26" s="36" t="s">
        <v>23</v>
      </c>
      <c r="C26" s="30">
        <v>44780.1</v>
      </c>
      <c r="D26" s="8">
        <v>44780.1</v>
      </c>
      <c r="E26" s="57"/>
      <c r="F26" s="57"/>
    </row>
    <row r="27" spans="1:4" ht="19.5" customHeight="1">
      <c r="A27" s="9"/>
      <c r="B27" s="10" t="s">
        <v>22</v>
      </c>
      <c r="C27" s="26">
        <f>SUM(C8:C26)</f>
        <v>128189.1</v>
      </c>
      <c r="D27" s="26">
        <f>SUM(D8:D26)</f>
        <v>128189.1</v>
      </c>
    </row>
    <row r="28" spans="1:3" ht="15.75">
      <c r="A28" s="2"/>
      <c r="B28" s="2"/>
      <c r="C28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"/>
  <sheetViews>
    <sheetView view="pageBreakPreview" zoomScaleSheetLayoutView="100" zoomScalePageLayoutView="0" workbookViewId="0" topLeftCell="A13">
      <selection activeCell="B32" sqref="B32"/>
    </sheetView>
  </sheetViews>
  <sheetFormatPr defaultColWidth="5.7109375" defaultRowHeight="12.75"/>
  <cols>
    <col min="1" max="1" width="7.00390625" style="11" customWidth="1"/>
    <col min="2" max="2" width="43.8515625" style="11" customWidth="1"/>
    <col min="3" max="3" width="22.140625" style="11" customWidth="1"/>
    <col min="4" max="4" width="22.00390625" style="11" customWidth="1"/>
    <col min="5" max="5" width="11.140625" style="14" customWidth="1"/>
    <col min="6" max="6" width="7.7109375" style="11" customWidth="1"/>
    <col min="7" max="7" width="10.140625" style="11" customWidth="1"/>
    <col min="8" max="16384" width="5.7109375" style="11" customWidth="1"/>
  </cols>
  <sheetData>
    <row r="1" spans="4:7" ht="15.75">
      <c r="D1" s="80" t="s">
        <v>205</v>
      </c>
      <c r="E1" s="13"/>
      <c r="F1" s="12"/>
      <c r="G1" s="12"/>
    </row>
    <row r="2" spans="4:7" ht="15.75">
      <c r="D2" s="82" t="s">
        <v>189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>
      <c r="A4" s="286" t="s">
        <v>0</v>
      </c>
      <c r="B4" s="286"/>
      <c r="C4" s="286"/>
      <c r="D4" s="286"/>
      <c r="E4" s="13"/>
      <c r="F4" s="13"/>
      <c r="G4" s="13"/>
    </row>
    <row r="5" spans="1:7" ht="53.25" customHeight="1">
      <c r="A5" s="287" t="s">
        <v>295</v>
      </c>
      <c r="B5" s="287"/>
      <c r="C5" s="287"/>
      <c r="D5" s="287"/>
      <c r="E5" s="13"/>
      <c r="F5" s="12"/>
      <c r="G5" s="12"/>
    </row>
    <row r="6" spans="1:7" ht="15.75">
      <c r="A6" s="15"/>
      <c r="B6" s="288" t="s">
        <v>1</v>
      </c>
      <c r="C6" s="288"/>
      <c r="D6" s="288"/>
      <c r="E6" s="13"/>
      <c r="F6" s="90"/>
      <c r="G6" s="90"/>
    </row>
    <row r="7" spans="1:7" ht="15.75">
      <c r="A7" s="34" t="s">
        <v>2</v>
      </c>
      <c r="B7" s="33" t="s">
        <v>2</v>
      </c>
      <c r="C7" s="28" t="s">
        <v>231</v>
      </c>
      <c r="D7" s="28" t="s">
        <v>239</v>
      </c>
      <c r="E7" s="13"/>
      <c r="F7" s="12"/>
      <c r="G7" s="12"/>
    </row>
    <row r="8" spans="1:7" ht="15.75">
      <c r="A8" s="104"/>
      <c r="B8" s="96" t="s">
        <v>24</v>
      </c>
      <c r="C8" s="110">
        <f>SUM(C9:C15)</f>
        <v>7</v>
      </c>
      <c r="D8" s="110">
        <f>SUM(D9:D15)</f>
        <v>7</v>
      </c>
      <c r="E8" s="137"/>
      <c r="F8" s="23"/>
      <c r="G8" s="12"/>
    </row>
    <row r="9" spans="1:7" ht="15.75">
      <c r="A9" s="103">
        <v>1</v>
      </c>
      <c r="B9" s="97" t="s">
        <v>25</v>
      </c>
      <c r="C9" s="30">
        <v>1</v>
      </c>
      <c r="D9" s="8">
        <v>1</v>
      </c>
      <c r="E9" s="138"/>
      <c r="F9" s="22"/>
      <c r="G9" s="12"/>
    </row>
    <row r="10" spans="1:7" ht="15.75">
      <c r="A10" s="103">
        <v>2</v>
      </c>
      <c r="B10" s="98" t="s">
        <v>26</v>
      </c>
      <c r="C10" s="30">
        <v>1</v>
      </c>
      <c r="D10" s="8">
        <v>1</v>
      </c>
      <c r="E10" s="138"/>
      <c r="F10" s="22"/>
      <c r="G10" s="12"/>
    </row>
    <row r="11" spans="1:7" ht="15.75">
      <c r="A11" s="103">
        <v>3</v>
      </c>
      <c r="B11" s="98" t="s">
        <v>27</v>
      </c>
      <c r="C11" s="30">
        <v>1</v>
      </c>
      <c r="D11" s="8">
        <v>1</v>
      </c>
      <c r="E11" s="138"/>
      <c r="F11" s="22"/>
      <c r="G11" s="12"/>
    </row>
    <row r="12" spans="1:7" ht="15.75">
      <c r="A12" s="103">
        <v>4</v>
      </c>
      <c r="B12" s="98" t="s">
        <v>28</v>
      </c>
      <c r="C12" s="30">
        <v>1</v>
      </c>
      <c r="D12" s="8">
        <v>1</v>
      </c>
      <c r="E12" s="138"/>
      <c r="F12" s="22"/>
      <c r="G12" s="12"/>
    </row>
    <row r="13" spans="1:7" ht="15.75">
      <c r="A13" s="103">
        <v>5</v>
      </c>
      <c r="B13" s="98" t="s">
        <v>29</v>
      </c>
      <c r="C13" s="30">
        <v>1</v>
      </c>
      <c r="D13" s="8">
        <v>1</v>
      </c>
      <c r="E13" s="138"/>
      <c r="F13" s="22"/>
      <c r="G13" s="12"/>
    </row>
    <row r="14" spans="1:7" ht="15.75">
      <c r="A14" s="103">
        <v>6</v>
      </c>
      <c r="B14" s="98" t="s">
        <v>30</v>
      </c>
      <c r="C14" s="30">
        <v>1</v>
      </c>
      <c r="D14" s="8">
        <v>1</v>
      </c>
      <c r="E14" s="138"/>
      <c r="F14" s="22"/>
      <c r="G14" s="12"/>
    </row>
    <row r="15" spans="1:7" ht="15.75">
      <c r="A15" s="103">
        <v>7</v>
      </c>
      <c r="B15" s="98" t="s">
        <v>192</v>
      </c>
      <c r="C15" s="30">
        <v>1</v>
      </c>
      <c r="D15" s="8">
        <v>1</v>
      </c>
      <c r="E15" s="138"/>
      <c r="F15" s="22"/>
      <c r="G15" s="12"/>
    </row>
    <row r="16" spans="1:7" ht="15.75">
      <c r="A16" s="105"/>
      <c r="B16" s="99" t="s">
        <v>31</v>
      </c>
      <c r="C16" s="110">
        <f>SUM(C17:C25)</f>
        <v>9</v>
      </c>
      <c r="D16" s="110">
        <f>SUM(D17:D25)</f>
        <v>9</v>
      </c>
      <c r="E16" s="137"/>
      <c r="F16" s="22"/>
      <c r="G16" s="12"/>
    </row>
    <row r="17" spans="1:7" ht="15.75">
      <c r="A17" s="106">
        <v>1</v>
      </c>
      <c r="B17" s="97" t="s">
        <v>157</v>
      </c>
      <c r="C17" s="30">
        <v>1</v>
      </c>
      <c r="D17" s="8">
        <v>1</v>
      </c>
      <c r="E17" s="138"/>
      <c r="F17" s="22"/>
      <c r="G17" s="12"/>
    </row>
    <row r="18" spans="1:7" ht="15.75">
      <c r="A18" s="106">
        <v>2</v>
      </c>
      <c r="B18" s="97" t="s">
        <v>32</v>
      </c>
      <c r="C18" s="30">
        <v>1</v>
      </c>
      <c r="D18" s="8">
        <v>1</v>
      </c>
      <c r="E18" s="138"/>
      <c r="F18" s="22"/>
      <c r="G18" s="12"/>
    </row>
    <row r="19" spans="1:7" ht="15.75">
      <c r="A19" s="106">
        <v>3</v>
      </c>
      <c r="B19" s="98" t="s">
        <v>33</v>
      </c>
      <c r="C19" s="30">
        <v>1</v>
      </c>
      <c r="D19" s="8">
        <v>1</v>
      </c>
      <c r="E19" s="138"/>
      <c r="F19" s="22"/>
      <c r="G19" s="12"/>
    </row>
    <row r="20" spans="1:7" ht="15.75">
      <c r="A20" s="106">
        <v>4</v>
      </c>
      <c r="B20" s="97" t="s">
        <v>34</v>
      </c>
      <c r="C20" s="30">
        <v>1</v>
      </c>
      <c r="D20" s="8">
        <v>1</v>
      </c>
      <c r="E20" s="138"/>
      <c r="F20" s="22"/>
      <c r="G20" s="12"/>
    </row>
    <row r="21" spans="1:7" ht="15.75">
      <c r="A21" s="106">
        <v>5</v>
      </c>
      <c r="B21" s="97" t="s">
        <v>35</v>
      </c>
      <c r="C21" s="30">
        <v>1</v>
      </c>
      <c r="D21" s="8">
        <v>1</v>
      </c>
      <c r="E21" s="138"/>
      <c r="F21" s="22"/>
      <c r="G21" s="12"/>
    </row>
    <row r="22" spans="1:7" ht="15.75">
      <c r="A22" s="106">
        <v>6</v>
      </c>
      <c r="B22" s="97" t="s">
        <v>36</v>
      </c>
      <c r="C22" s="30">
        <v>1</v>
      </c>
      <c r="D22" s="8">
        <v>1</v>
      </c>
      <c r="E22" s="138"/>
      <c r="F22" s="22"/>
      <c r="G22" s="12"/>
    </row>
    <row r="23" spans="1:7" ht="15.75">
      <c r="A23" s="106">
        <v>7</v>
      </c>
      <c r="B23" s="97" t="s">
        <v>132</v>
      </c>
      <c r="C23" s="30">
        <v>1</v>
      </c>
      <c r="D23" s="8">
        <v>1</v>
      </c>
      <c r="E23" s="138"/>
      <c r="F23" s="22"/>
      <c r="G23" s="12"/>
    </row>
    <row r="24" spans="1:7" ht="15.75">
      <c r="A24" s="106">
        <v>8</v>
      </c>
      <c r="B24" s="97" t="s">
        <v>37</v>
      </c>
      <c r="C24" s="30">
        <v>1</v>
      </c>
      <c r="D24" s="8">
        <v>1</v>
      </c>
      <c r="E24" s="138"/>
      <c r="F24" s="22"/>
      <c r="G24" s="12"/>
    </row>
    <row r="25" spans="1:7" ht="15.75">
      <c r="A25" s="106">
        <v>9</v>
      </c>
      <c r="B25" s="98" t="s">
        <v>38</v>
      </c>
      <c r="C25" s="30">
        <v>1</v>
      </c>
      <c r="D25" s="8">
        <v>1</v>
      </c>
      <c r="E25" s="138"/>
      <c r="F25" s="22"/>
      <c r="G25" s="12"/>
    </row>
    <row r="26" spans="1:7" ht="15.75">
      <c r="A26" s="105"/>
      <c r="B26" s="99" t="s">
        <v>39</v>
      </c>
      <c r="C26" s="110">
        <f>SUM(C27:C38)</f>
        <v>12</v>
      </c>
      <c r="D26" s="110">
        <f>SUM(D27:D38)</f>
        <v>12</v>
      </c>
      <c r="E26" s="137"/>
      <c r="F26" s="22"/>
      <c r="G26" s="12"/>
    </row>
    <row r="27" spans="1:7" ht="20.25" customHeight="1">
      <c r="A27" s="106">
        <v>1</v>
      </c>
      <c r="B27" s="97" t="s">
        <v>158</v>
      </c>
      <c r="C27" s="30">
        <v>1</v>
      </c>
      <c r="D27" s="8">
        <v>1</v>
      </c>
      <c r="E27" s="138"/>
      <c r="F27" s="22"/>
      <c r="G27" s="12"/>
    </row>
    <row r="28" spans="1:7" ht="15.75">
      <c r="A28" s="106">
        <v>2</v>
      </c>
      <c r="B28" s="97" t="s">
        <v>40</v>
      </c>
      <c r="C28" s="30">
        <v>1</v>
      </c>
      <c r="D28" s="8">
        <v>1</v>
      </c>
      <c r="E28" s="138"/>
      <c r="F28" s="22"/>
      <c r="G28" s="12"/>
    </row>
    <row r="29" spans="1:7" ht="15.75">
      <c r="A29" s="106">
        <v>3</v>
      </c>
      <c r="B29" s="98" t="s">
        <v>133</v>
      </c>
      <c r="C29" s="30">
        <v>1</v>
      </c>
      <c r="D29" s="8">
        <v>1</v>
      </c>
      <c r="E29" s="138"/>
      <c r="F29" s="22"/>
      <c r="G29" s="12"/>
    </row>
    <row r="30" spans="1:7" ht="15.75">
      <c r="A30" s="106">
        <v>4</v>
      </c>
      <c r="B30" s="97" t="s">
        <v>41</v>
      </c>
      <c r="C30" s="30">
        <v>1</v>
      </c>
      <c r="D30" s="8">
        <v>1</v>
      </c>
      <c r="E30" s="138"/>
      <c r="F30" s="22"/>
      <c r="G30" s="12"/>
    </row>
    <row r="31" spans="1:7" ht="15.75">
      <c r="A31" s="106">
        <v>5</v>
      </c>
      <c r="B31" s="97" t="s">
        <v>42</v>
      </c>
      <c r="C31" s="30">
        <v>1</v>
      </c>
      <c r="D31" s="8">
        <v>1</v>
      </c>
      <c r="E31" s="138"/>
      <c r="F31" s="22"/>
      <c r="G31" s="12"/>
    </row>
    <row r="32" spans="1:7" ht="15.75">
      <c r="A32" s="106">
        <v>6</v>
      </c>
      <c r="B32" s="98" t="s">
        <v>43</v>
      </c>
      <c r="C32" s="30">
        <v>1</v>
      </c>
      <c r="D32" s="8">
        <v>1</v>
      </c>
      <c r="E32" s="138"/>
      <c r="F32" s="22"/>
      <c r="G32" s="12"/>
    </row>
    <row r="33" spans="1:7" ht="15.75">
      <c r="A33" s="106">
        <v>7</v>
      </c>
      <c r="B33" s="97" t="s">
        <v>44</v>
      </c>
      <c r="C33" s="30">
        <v>1</v>
      </c>
      <c r="D33" s="8">
        <v>1</v>
      </c>
      <c r="E33" s="138"/>
      <c r="F33" s="22"/>
      <c r="G33" s="12"/>
    </row>
    <row r="34" spans="1:7" ht="15.75">
      <c r="A34" s="106">
        <v>8</v>
      </c>
      <c r="B34" s="97" t="s">
        <v>129</v>
      </c>
      <c r="C34" s="30">
        <v>1</v>
      </c>
      <c r="D34" s="8">
        <v>1</v>
      </c>
      <c r="E34" s="138"/>
      <c r="F34" s="22"/>
      <c r="G34" s="12"/>
    </row>
    <row r="35" spans="1:7" ht="15.75">
      <c r="A35" s="106">
        <v>9</v>
      </c>
      <c r="B35" s="97" t="s">
        <v>46</v>
      </c>
      <c r="C35" s="30">
        <v>1</v>
      </c>
      <c r="D35" s="8">
        <v>1</v>
      </c>
      <c r="E35" s="138"/>
      <c r="F35" s="22"/>
      <c r="G35" s="12"/>
    </row>
    <row r="36" spans="1:7" ht="15.75">
      <c r="A36" s="106">
        <v>10</v>
      </c>
      <c r="B36" s="97" t="s">
        <v>47</v>
      </c>
      <c r="C36" s="30">
        <v>1</v>
      </c>
      <c r="D36" s="8">
        <v>1</v>
      </c>
      <c r="E36" s="138"/>
      <c r="F36" s="22"/>
      <c r="G36" s="12"/>
    </row>
    <row r="37" spans="1:7" ht="15.75">
      <c r="A37" s="106">
        <v>11</v>
      </c>
      <c r="B37" s="97" t="s">
        <v>48</v>
      </c>
      <c r="C37" s="30">
        <v>1</v>
      </c>
      <c r="D37" s="8">
        <v>1</v>
      </c>
      <c r="E37" s="138"/>
      <c r="F37" s="22"/>
      <c r="G37" s="12"/>
    </row>
    <row r="38" spans="1:7" ht="15.75">
      <c r="A38" s="106">
        <v>12</v>
      </c>
      <c r="B38" s="97" t="s">
        <v>49</v>
      </c>
      <c r="C38" s="30">
        <v>1</v>
      </c>
      <c r="D38" s="8">
        <v>1</v>
      </c>
      <c r="E38" s="138"/>
      <c r="F38" s="22"/>
      <c r="G38" s="12"/>
    </row>
    <row r="39" spans="1:7" ht="15.75">
      <c r="A39" s="105"/>
      <c r="B39" s="99" t="s">
        <v>50</v>
      </c>
      <c r="C39" s="110">
        <f>SUM(C40:C50)</f>
        <v>11</v>
      </c>
      <c r="D39" s="110">
        <f>SUM(D40:D50)</f>
        <v>11</v>
      </c>
      <c r="E39" s="137"/>
      <c r="F39" s="22"/>
      <c r="G39" s="12"/>
    </row>
    <row r="40" spans="1:7" ht="15.75">
      <c r="A40" s="106">
        <v>1</v>
      </c>
      <c r="B40" s="97" t="s">
        <v>159</v>
      </c>
      <c r="C40" s="30">
        <v>1</v>
      </c>
      <c r="D40" s="8">
        <v>1</v>
      </c>
      <c r="E40" s="138"/>
      <c r="F40" s="22"/>
      <c r="G40" s="12"/>
    </row>
    <row r="41" spans="1:7" ht="15.75">
      <c r="A41" s="106">
        <v>2</v>
      </c>
      <c r="B41" s="97" t="s">
        <v>51</v>
      </c>
      <c r="C41" s="30">
        <v>1</v>
      </c>
      <c r="D41" s="8">
        <v>1</v>
      </c>
      <c r="E41" s="138"/>
      <c r="F41" s="22"/>
      <c r="G41" s="12"/>
    </row>
    <row r="42" spans="1:7" ht="15.75">
      <c r="A42" s="106">
        <v>3</v>
      </c>
      <c r="B42" s="97" t="s">
        <v>52</v>
      </c>
      <c r="C42" s="30">
        <v>1</v>
      </c>
      <c r="D42" s="8">
        <v>1</v>
      </c>
      <c r="E42" s="138"/>
      <c r="F42" s="22"/>
      <c r="G42" s="12"/>
    </row>
    <row r="43" spans="1:7" ht="15.75">
      <c r="A43" s="106">
        <v>4</v>
      </c>
      <c r="B43" s="97" t="s">
        <v>53</v>
      </c>
      <c r="C43" s="30">
        <v>1</v>
      </c>
      <c r="D43" s="8">
        <v>1</v>
      </c>
      <c r="E43" s="138"/>
      <c r="F43" s="22"/>
      <c r="G43" s="12"/>
    </row>
    <row r="44" spans="1:7" ht="15.75">
      <c r="A44" s="106">
        <v>5</v>
      </c>
      <c r="B44" s="97" t="s">
        <v>54</v>
      </c>
      <c r="C44" s="30">
        <v>1</v>
      </c>
      <c r="D44" s="8">
        <v>1</v>
      </c>
      <c r="E44" s="138"/>
      <c r="F44" s="22"/>
      <c r="G44" s="12"/>
    </row>
    <row r="45" spans="1:7" ht="15.75">
      <c r="A45" s="106">
        <v>6</v>
      </c>
      <c r="B45" s="97" t="s">
        <v>55</v>
      </c>
      <c r="C45" s="30">
        <v>1</v>
      </c>
      <c r="D45" s="8">
        <v>1</v>
      </c>
      <c r="E45" s="138"/>
      <c r="F45" s="22"/>
      <c r="G45" s="12"/>
    </row>
    <row r="46" spans="1:7" ht="15.75">
      <c r="A46" s="106">
        <v>7</v>
      </c>
      <c r="B46" s="97" t="s">
        <v>56</v>
      </c>
      <c r="C46" s="30">
        <v>1</v>
      </c>
      <c r="D46" s="8">
        <v>1</v>
      </c>
      <c r="E46" s="138"/>
      <c r="F46" s="22"/>
      <c r="G46" s="12"/>
    </row>
    <row r="47" spans="1:7" ht="15.75">
      <c r="A47" s="106">
        <v>8</v>
      </c>
      <c r="B47" s="97" t="s">
        <v>57</v>
      </c>
      <c r="C47" s="30">
        <v>1</v>
      </c>
      <c r="D47" s="8">
        <v>1</v>
      </c>
      <c r="E47" s="138"/>
      <c r="F47" s="22"/>
      <c r="G47" s="12"/>
    </row>
    <row r="48" spans="1:7" ht="15.75">
      <c r="A48" s="106">
        <v>9</v>
      </c>
      <c r="B48" s="97" t="s">
        <v>58</v>
      </c>
      <c r="C48" s="30">
        <v>1</v>
      </c>
      <c r="D48" s="8">
        <v>1</v>
      </c>
      <c r="E48" s="138"/>
      <c r="F48" s="22"/>
      <c r="G48" s="12"/>
    </row>
    <row r="49" spans="1:7" ht="15.75">
      <c r="A49" s="106">
        <v>10</v>
      </c>
      <c r="B49" s="97" t="s">
        <v>59</v>
      </c>
      <c r="C49" s="30">
        <v>1</v>
      </c>
      <c r="D49" s="8">
        <v>1</v>
      </c>
      <c r="E49" s="138"/>
      <c r="F49" s="22"/>
      <c r="G49" s="12"/>
    </row>
    <row r="50" spans="1:7" ht="15.75">
      <c r="A50" s="106">
        <v>11</v>
      </c>
      <c r="B50" s="97" t="s">
        <v>60</v>
      </c>
      <c r="C50" s="30">
        <v>1</v>
      </c>
      <c r="D50" s="8">
        <v>1</v>
      </c>
      <c r="E50" s="138"/>
      <c r="F50" s="22"/>
      <c r="G50" s="12"/>
    </row>
    <row r="51" spans="1:7" ht="15.75">
      <c r="A51" s="105"/>
      <c r="B51" s="100" t="s">
        <v>61</v>
      </c>
      <c r="C51" s="110">
        <f>SUM(C52:C61)</f>
        <v>10</v>
      </c>
      <c r="D51" s="110">
        <f>SUM(D52:D61)</f>
        <v>10</v>
      </c>
      <c r="E51" s="137"/>
      <c r="F51" s="22"/>
      <c r="G51" s="12"/>
    </row>
    <row r="52" spans="1:7" ht="15.75">
      <c r="A52" s="106">
        <v>1</v>
      </c>
      <c r="B52" s="101" t="s">
        <v>160</v>
      </c>
      <c r="C52" s="30">
        <v>1</v>
      </c>
      <c r="D52" s="8">
        <v>1</v>
      </c>
      <c r="E52" s="138"/>
      <c r="F52" s="22"/>
      <c r="G52" s="12"/>
    </row>
    <row r="53" spans="1:7" ht="15.75">
      <c r="A53" s="106">
        <v>2</v>
      </c>
      <c r="B53" s="97" t="s">
        <v>130</v>
      </c>
      <c r="C53" s="30">
        <v>1</v>
      </c>
      <c r="D53" s="8">
        <v>1</v>
      </c>
      <c r="E53" s="138"/>
      <c r="F53" s="22"/>
      <c r="G53" s="12"/>
    </row>
    <row r="54" spans="1:7" ht="15.75">
      <c r="A54" s="106">
        <v>3</v>
      </c>
      <c r="B54" s="97" t="s">
        <v>62</v>
      </c>
      <c r="C54" s="30">
        <v>1</v>
      </c>
      <c r="D54" s="8">
        <v>1</v>
      </c>
      <c r="E54" s="138"/>
      <c r="F54" s="22"/>
      <c r="G54" s="12"/>
    </row>
    <row r="55" spans="1:7" ht="15.75">
      <c r="A55" s="106">
        <v>4</v>
      </c>
      <c r="B55" s="97" t="s">
        <v>63</v>
      </c>
      <c r="C55" s="30">
        <v>1</v>
      </c>
      <c r="D55" s="8">
        <v>1</v>
      </c>
      <c r="E55" s="138"/>
      <c r="F55" s="22"/>
      <c r="G55" s="12"/>
    </row>
    <row r="56" spans="1:7" ht="15.75">
      <c r="A56" s="106">
        <v>5</v>
      </c>
      <c r="B56" s="97" t="s">
        <v>64</v>
      </c>
      <c r="C56" s="30">
        <v>1</v>
      </c>
      <c r="D56" s="8">
        <v>1</v>
      </c>
      <c r="E56" s="138"/>
      <c r="F56" s="22"/>
      <c r="G56" s="12"/>
    </row>
    <row r="57" spans="1:7" ht="15.75">
      <c r="A57" s="106">
        <v>6</v>
      </c>
      <c r="B57" s="98" t="s">
        <v>65</v>
      </c>
      <c r="C57" s="30">
        <v>1</v>
      </c>
      <c r="D57" s="8">
        <v>1</v>
      </c>
      <c r="E57" s="138"/>
      <c r="F57" s="22"/>
      <c r="G57" s="12"/>
    </row>
    <row r="58" spans="1:7" ht="15.75">
      <c r="A58" s="106">
        <v>7</v>
      </c>
      <c r="B58" s="97" t="s">
        <v>66</v>
      </c>
      <c r="C58" s="30">
        <v>1</v>
      </c>
      <c r="D58" s="8">
        <v>1</v>
      </c>
      <c r="E58" s="138"/>
      <c r="F58" s="22"/>
      <c r="G58" s="12"/>
    </row>
    <row r="59" spans="1:7" ht="15.75">
      <c r="A59" s="106">
        <v>8</v>
      </c>
      <c r="B59" s="97" t="s">
        <v>67</v>
      </c>
      <c r="C59" s="30">
        <v>1</v>
      </c>
      <c r="D59" s="8">
        <v>1</v>
      </c>
      <c r="E59" s="138"/>
      <c r="F59" s="22"/>
      <c r="G59" s="12"/>
    </row>
    <row r="60" spans="1:7" ht="15.75">
      <c r="A60" s="106">
        <v>9</v>
      </c>
      <c r="B60" s="97" t="s">
        <v>68</v>
      </c>
      <c r="C60" s="30">
        <v>1</v>
      </c>
      <c r="D60" s="8">
        <v>1</v>
      </c>
      <c r="E60" s="138"/>
      <c r="F60" s="22"/>
      <c r="G60" s="12"/>
    </row>
    <row r="61" spans="1:7" ht="15.75">
      <c r="A61" s="106">
        <v>10</v>
      </c>
      <c r="B61" s="97" t="s">
        <v>69</v>
      </c>
      <c r="C61" s="30">
        <v>1</v>
      </c>
      <c r="D61" s="8">
        <v>1</v>
      </c>
      <c r="E61" s="138"/>
      <c r="F61" s="22"/>
      <c r="G61" s="12"/>
    </row>
    <row r="62" spans="1:7" ht="15.75">
      <c r="A62" s="106"/>
      <c r="B62" s="99" t="s">
        <v>70</v>
      </c>
      <c r="C62" s="110">
        <f>SUM(C63:C64)</f>
        <v>2</v>
      </c>
      <c r="D62" s="110">
        <f>SUM(D63:D64)</f>
        <v>2</v>
      </c>
      <c r="E62" s="137"/>
      <c r="F62" s="22"/>
      <c r="G62" s="12"/>
    </row>
    <row r="63" spans="1:7" ht="15.75">
      <c r="A63" s="106">
        <v>1</v>
      </c>
      <c r="B63" s="97" t="s">
        <v>134</v>
      </c>
      <c r="C63" s="30">
        <v>1</v>
      </c>
      <c r="D63" s="8">
        <v>1</v>
      </c>
      <c r="E63" s="138"/>
      <c r="F63" s="22"/>
      <c r="G63" s="12"/>
    </row>
    <row r="64" spans="1:7" ht="15.75">
      <c r="A64" s="106">
        <v>2</v>
      </c>
      <c r="B64" s="97" t="s">
        <v>161</v>
      </c>
      <c r="C64" s="30">
        <v>1</v>
      </c>
      <c r="D64" s="8">
        <v>1</v>
      </c>
      <c r="E64" s="138"/>
      <c r="F64" s="22"/>
      <c r="G64" s="12"/>
    </row>
    <row r="65" spans="1:7" ht="15.75">
      <c r="A65" s="105"/>
      <c r="B65" s="99" t="s">
        <v>71</v>
      </c>
      <c r="C65" s="110">
        <f>SUM(C66:C71)</f>
        <v>6</v>
      </c>
      <c r="D65" s="110">
        <f>SUM(D66:D71)</f>
        <v>6</v>
      </c>
      <c r="E65" s="137"/>
      <c r="F65" s="22"/>
      <c r="G65" s="12"/>
    </row>
    <row r="66" spans="1:7" ht="15.75">
      <c r="A66" s="106">
        <v>1</v>
      </c>
      <c r="B66" s="97" t="s">
        <v>72</v>
      </c>
      <c r="C66" s="30">
        <v>1</v>
      </c>
      <c r="D66" s="8">
        <v>1</v>
      </c>
      <c r="E66" s="138"/>
      <c r="F66" s="22"/>
      <c r="G66" s="12"/>
    </row>
    <row r="67" spans="1:7" ht="15.75">
      <c r="A67" s="106">
        <v>2</v>
      </c>
      <c r="B67" s="97" t="s">
        <v>179</v>
      </c>
      <c r="C67" s="30">
        <v>1</v>
      </c>
      <c r="D67" s="8">
        <v>1</v>
      </c>
      <c r="E67" s="138"/>
      <c r="F67" s="22"/>
      <c r="G67" s="12"/>
    </row>
    <row r="68" spans="1:7" ht="15.75">
      <c r="A68" s="106">
        <v>3</v>
      </c>
      <c r="B68" s="97" t="s">
        <v>73</v>
      </c>
      <c r="C68" s="30">
        <v>1</v>
      </c>
      <c r="D68" s="8">
        <v>1</v>
      </c>
      <c r="E68" s="138"/>
      <c r="F68" s="22"/>
      <c r="G68" s="12"/>
    </row>
    <row r="69" spans="1:7" ht="15.75">
      <c r="A69" s="106">
        <v>4</v>
      </c>
      <c r="B69" s="97" t="s">
        <v>135</v>
      </c>
      <c r="C69" s="30">
        <v>1</v>
      </c>
      <c r="D69" s="8">
        <v>1</v>
      </c>
      <c r="E69" s="138"/>
      <c r="F69" s="22"/>
      <c r="G69" s="12"/>
    </row>
    <row r="70" spans="1:7" ht="15.75">
      <c r="A70" s="106">
        <v>5</v>
      </c>
      <c r="B70" s="97" t="s">
        <v>75</v>
      </c>
      <c r="C70" s="30">
        <v>1</v>
      </c>
      <c r="D70" s="8">
        <v>1</v>
      </c>
      <c r="E70" s="138"/>
      <c r="F70" s="22"/>
      <c r="G70" s="12"/>
    </row>
    <row r="71" spans="1:7" ht="15.75">
      <c r="A71" s="106">
        <v>6</v>
      </c>
      <c r="B71" s="97" t="s">
        <v>136</v>
      </c>
      <c r="C71" s="30">
        <v>1</v>
      </c>
      <c r="D71" s="8">
        <v>1</v>
      </c>
      <c r="E71" s="138"/>
      <c r="F71" s="22"/>
      <c r="G71" s="12"/>
    </row>
    <row r="72" spans="1:7" ht="15.75">
      <c r="A72" s="105"/>
      <c r="B72" s="99" t="s">
        <v>76</v>
      </c>
      <c r="C72" s="110">
        <f>SUM(C73:C80)</f>
        <v>8</v>
      </c>
      <c r="D72" s="110">
        <f>SUM(D73:D80)</f>
        <v>8</v>
      </c>
      <c r="E72" s="137"/>
      <c r="F72" s="22"/>
      <c r="G72" s="12"/>
    </row>
    <row r="73" spans="1:7" ht="15.75">
      <c r="A73" s="106">
        <v>1</v>
      </c>
      <c r="B73" s="97" t="s">
        <v>162</v>
      </c>
      <c r="C73" s="30">
        <v>1</v>
      </c>
      <c r="D73" s="8">
        <v>1</v>
      </c>
      <c r="E73" s="138"/>
      <c r="F73" s="22"/>
      <c r="G73" s="12"/>
    </row>
    <row r="74" spans="1:7" ht="15.75">
      <c r="A74" s="106">
        <v>2</v>
      </c>
      <c r="B74" s="97" t="s">
        <v>77</v>
      </c>
      <c r="C74" s="30">
        <v>1</v>
      </c>
      <c r="D74" s="8">
        <v>1</v>
      </c>
      <c r="E74" s="138"/>
      <c r="F74" s="22"/>
      <c r="G74" s="12"/>
    </row>
    <row r="75" spans="1:7" ht="15.75">
      <c r="A75" s="106">
        <v>3</v>
      </c>
      <c r="B75" s="97" t="s">
        <v>78</v>
      </c>
      <c r="C75" s="30">
        <v>1</v>
      </c>
      <c r="D75" s="8">
        <v>1</v>
      </c>
      <c r="E75" s="138"/>
      <c r="F75" s="22"/>
      <c r="G75" s="12"/>
    </row>
    <row r="76" spans="1:7" ht="15.75">
      <c r="A76" s="106">
        <v>4</v>
      </c>
      <c r="B76" s="97" t="s">
        <v>79</v>
      </c>
      <c r="C76" s="30">
        <v>1</v>
      </c>
      <c r="D76" s="8">
        <v>1</v>
      </c>
      <c r="E76" s="138"/>
      <c r="F76" s="22"/>
      <c r="G76" s="12"/>
    </row>
    <row r="77" spans="1:7" ht="15.75">
      <c r="A77" s="106">
        <v>5</v>
      </c>
      <c r="B77" s="97" t="s">
        <v>80</v>
      </c>
      <c r="C77" s="30">
        <v>1</v>
      </c>
      <c r="D77" s="8">
        <v>1</v>
      </c>
      <c r="E77" s="138"/>
      <c r="F77" s="22"/>
      <c r="G77" s="12"/>
    </row>
    <row r="78" spans="1:7" ht="15.75">
      <c r="A78" s="106">
        <v>6</v>
      </c>
      <c r="B78" s="97" t="s">
        <v>81</v>
      </c>
      <c r="C78" s="30">
        <v>1</v>
      </c>
      <c r="D78" s="8">
        <v>1</v>
      </c>
      <c r="E78" s="138"/>
      <c r="F78" s="22"/>
      <c r="G78" s="12"/>
    </row>
    <row r="79" spans="1:7" ht="15.75">
      <c r="A79" s="106">
        <v>7</v>
      </c>
      <c r="B79" s="97" t="s">
        <v>137</v>
      </c>
      <c r="C79" s="30">
        <v>1</v>
      </c>
      <c r="D79" s="8">
        <v>1</v>
      </c>
      <c r="E79" s="138"/>
      <c r="F79" s="22"/>
      <c r="G79" s="12"/>
    </row>
    <row r="80" spans="1:7" ht="15.75">
      <c r="A80" s="106">
        <v>8</v>
      </c>
      <c r="B80" s="97" t="s">
        <v>82</v>
      </c>
      <c r="C80" s="30">
        <v>1</v>
      </c>
      <c r="D80" s="8">
        <v>1</v>
      </c>
      <c r="E80" s="138"/>
      <c r="F80" s="22"/>
      <c r="G80" s="12"/>
    </row>
    <row r="81" spans="1:7" ht="15.75">
      <c r="A81" s="105"/>
      <c r="B81" s="99" t="s">
        <v>83</v>
      </c>
      <c r="C81" s="110">
        <f>SUM(C82:C88)</f>
        <v>7</v>
      </c>
      <c r="D81" s="110">
        <f>SUM(D82:D88)</f>
        <v>7</v>
      </c>
      <c r="E81" s="137"/>
      <c r="F81" s="22"/>
      <c r="G81" s="12"/>
    </row>
    <row r="82" spans="1:7" ht="15.75">
      <c r="A82" s="106">
        <v>1</v>
      </c>
      <c r="B82" s="97" t="s">
        <v>84</v>
      </c>
      <c r="C82" s="30">
        <v>1</v>
      </c>
      <c r="D82" s="8">
        <v>1</v>
      </c>
      <c r="E82" s="138"/>
      <c r="F82" s="22"/>
      <c r="G82" s="12"/>
    </row>
    <row r="83" spans="1:7" ht="15.75">
      <c r="A83" s="106">
        <v>2</v>
      </c>
      <c r="B83" s="97" t="s">
        <v>85</v>
      </c>
      <c r="C83" s="30">
        <v>1</v>
      </c>
      <c r="D83" s="8">
        <v>1</v>
      </c>
      <c r="E83" s="138"/>
      <c r="F83" s="22"/>
      <c r="G83" s="12"/>
    </row>
    <row r="84" spans="1:7" ht="15.75">
      <c r="A84" s="106">
        <v>3</v>
      </c>
      <c r="B84" s="98" t="s">
        <v>86</v>
      </c>
      <c r="C84" s="30">
        <v>1</v>
      </c>
      <c r="D84" s="8">
        <v>1</v>
      </c>
      <c r="E84" s="138"/>
      <c r="F84" s="22"/>
      <c r="G84" s="12"/>
    </row>
    <row r="85" spans="1:7" ht="15.75">
      <c r="A85" s="106">
        <v>4</v>
      </c>
      <c r="B85" s="97" t="s">
        <v>138</v>
      </c>
      <c r="C85" s="30">
        <v>1</v>
      </c>
      <c r="D85" s="8">
        <v>1</v>
      </c>
      <c r="E85" s="138"/>
      <c r="F85" s="22"/>
      <c r="G85" s="12"/>
    </row>
    <row r="86" spans="1:7" ht="15.75">
      <c r="A86" s="106">
        <v>5</v>
      </c>
      <c r="B86" s="97" t="s">
        <v>87</v>
      </c>
      <c r="C86" s="30">
        <v>1</v>
      </c>
      <c r="D86" s="8">
        <v>1</v>
      </c>
      <c r="E86" s="138"/>
      <c r="F86" s="22"/>
      <c r="G86" s="12"/>
    </row>
    <row r="87" spans="1:7" ht="15.75">
      <c r="A87" s="106">
        <v>6</v>
      </c>
      <c r="B87" s="97" t="s">
        <v>88</v>
      </c>
      <c r="C87" s="30">
        <v>1</v>
      </c>
      <c r="D87" s="8">
        <v>1</v>
      </c>
      <c r="E87" s="138"/>
      <c r="F87" s="22"/>
      <c r="G87" s="12"/>
    </row>
    <row r="88" spans="1:7" ht="15.75">
      <c r="A88" s="106">
        <v>7</v>
      </c>
      <c r="B88" s="97" t="s">
        <v>89</v>
      </c>
      <c r="C88" s="30">
        <v>1</v>
      </c>
      <c r="D88" s="8">
        <v>1</v>
      </c>
      <c r="E88" s="138"/>
      <c r="F88" s="22"/>
      <c r="G88" s="12"/>
    </row>
    <row r="89" spans="1:7" ht="15.75">
      <c r="A89" s="105"/>
      <c r="B89" s="99" t="s">
        <v>90</v>
      </c>
      <c r="C89" s="110">
        <f>SUM(C90:C97)</f>
        <v>8</v>
      </c>
      <c r="D89" s="110">
        <f>SUM(D90:D97)</f>
        <v>8</v>
      </c>
      <c r="E89" s="137"/>
      <c r="F89" s="22"/>
      <c r="G89" s="12"/>
    </row>
    <row r="90" spans="1:7" ht="15.75">
      <c r="A90" s="106">
        <v>1</v>
      </c>
      <c r="B90" s="97" t="s">
        <v>163</v>
      </c>
      <c r="C90" s="30">
        <v>1</v>
      </c>
      <c r="D90" s="8">
        <v>1</v>
      </c>
      <c r="E90" s="138"/>
      <c r="F90" s="22"/>
      <c r="G90" s="12"/>
    </row>
    <row r="91" spans="1:7" ht="15.75">
      <c r="A91" s="106">
        <v>2</v>
      </c>
      <c r="B91" s="97" t="s">
        <v>91</v>
      </c>
      <c r="C91" s="30">
        <v>1</v>
      </c>
      <c r="D91" s="8">
        <v>1</v>
      </c>
      <c r="E91" s="138"/>
      <c r="F91" s="22"/>
      <c r="G91" s="12"/>
    </row>
    <row r="92" spans="1:7" ht="15.75">
      <c r="A92" s="106">
        <v>3</v>
      </c>
      <c r="B92" s="97" t="s">
        <v>92</v>
      </c>
      <c r="C92" s="30">
        <v>1</v>
      </c>
      <c r="D92" s="8">
        <v>1</v>
      </c>
      <c r="E92" s="138"/>
      <c r="F92" s="22"/>
      <c r="G92" s="12"/>
    </row>
    <row r="93" spans="1:7" ht="15.75">
      <c r="A93" s="106">
        <v>4</v>
      </c>
      <c r="B93" s="97" t="s">
        <v>93</v>
      </c>
      <c r="C93" s="30">
        <v>1</v>
      </c>
      <c r="D93" s="8">
        <v>1</v>
      </c>
      <c r="E93" s="138"/>
      <c r="F93" s="22"/>
      <c r="G93" s="12"/>
    </row>
    <row r="94" spans="1:7" ht="15.75">
      <c r="A94" s="106">
        <v>5</v>
      </c>
      <c r="B94" s="97" t="s">
        <v>94</v>
      </c>
      <c r="C94" s="30">
        <v>1</v>
      </c>
      <c r="D94" s="8">
        <v>1</v>
      </c>
      <c r="E94" s="138"/>
      <c r="F94" s="22"/>
      <c r="G94" s="12"/>
    </row>
    <row r="95" spans="1:7" ht="15.75">
      <c r="A95" s="106">
        <v>6</v>
      </c>
      <c r="B95" s="97" t="s">
        <v>95</v>
      </c>
      <c r="C95" s="30">
        <v>1</v>
      </c>
      <c r="D95" s="8">
        <v>1</v>
      </c>
      <c r="E95" s="138"/>
      <c r="F95" s="22"/>
      <c r="G95" s="12"/>
    </row>
    <row r="96" spans="1:7" ht="15.75">
      <c r="A96" s="106">
        <v>7</v>
      </c>
      <c r="B96" s="97" t="s">
        <v>96</v>
      </c>
      <c r="C96" s="30">
        <v>1</v>
      </c>
      <c r="D96" s="8">
        <v>1</v>
      </c>
      <c r="E96" s="138"/>
      <c r="F96" s="22"/>
      <c r="G96" s="12"/>
    </row>
    <row r="97" spans="1:7" ht="15.75">
      <c r="A97" s="106">
        <v>8</v>
      </c>
      <c r="B97" s="97" t="s">
        <v>97</v>
      </c>
      <c r="C97" s="30">
        <v>1</v>
      </c>
      <c r="D97" s="8">
        <v>1</v>
      </c>
      <c r="E97" s="138"/>
      <c r="F97" s="22"/>
      <c r="G97" s="12"/>
    </row>
    <row r="98" spans="1:7" ht="15.75">
      <c r="A98" s="105"/>
      <c r="B98" s="99" t="s">
        <v>98</v>
      </c>
      <c r="C98" s="110">
        <f>SUM(C99:C105)</f>
        <v>7</v>
      </c>
      <c r="D98" s="110">
        <f>SUM(D99:D105)</f>
        <v>7</v>
      </c>
      <c r="E98" s="137"/>
      <c r="F98" s="22"/>
      <c r="G98" s="12"/>
    </row>
    <row r="99" spans="1:7" ht="15.75">
      <c r="A99" s="106">
        <v>1</v>
      </c>
      <c r="B99" s="97" t="s">
        <v>164</v>
      </c>
      <c r="C99" s="30">
        <v>1</v>
      </c>
      <c r="D99" s="8">
        <v>1</v>
      </c>
      <c r="E99" s="138"/>
      <c r="F99" s="22"/>
      <c r="G99" s="12"/>
    </row>
    <row r="100" spans="1:7" ht="15.75">
      <c r="A100" s="106">
        <v>2</v>
      </c>
      <c r="B100" s="97" t="s">
        <v>99</v>
      </c>
      <c r="C100" s="30">
        <v>1</v>
      </c>
      <c r="D100" s="8">
        <v>1</v>
      </c>
      <c r="E100" s="138"/>
      <c r="F100" s="22"/>
      <c r="G100" s="12"/>
    </row>
    <row r="101" spans="1:7" ht="15.75">
      <c r="A101" s="106">
        <v>3</v>
      </c>
      <c r="B101" s="98" t="s">
        <v>139</v>
      </c>
      <c r="C101" s="30">
        <v>1</v>
      </c>
      <c r="D101" s="8">
        <v>1</v>
      </c>
      <c r="E101" s="138"/>
      <c r="F101" s="22"/>
      <c r="G101" s="12"/>
    </row>
    <row r="102" spans="1:7" ht="15.75">
      <c r="A102" s="106">
        <v>4</v>
      </c>
      <c r="B102" s="97" t="s">
        <v>100</v>
      </c>
      <c r="C102" s="30">
        <v>1</v>
      </c>
      <c r="D102" s="8">
        <v>1</v>
      </c>
      <c r="E102" s="138"/>
      <c r="F102" s="22"/>
      <c r="G102" s="12"/>
    </row>
    <row r="103" spans="1:7" ht="15.75">
      <c r="A103" s="106">
        <v>5</v>
      </c>
      <c r="B103" s="97" t="s">
        <v>140</v>
      </c>
      <c r="C103" s="30">
        <v>1</v>
      </c>
      <c r="D103" s="8">
        <v>1</v>
      </c>
      <c r="E103" s="138"/>
      <c r="F103" s="22"/>
      <c r="G103" s="12"/>
    </row>
    <row r="104" spans="1:7" ht="15.75">
      <c r="A104" s="106">
        <v>6</v>
      </c>
      <c r="B104" s="97" t="s">
        <v>101</v>
      </c>
      <c r="C104" s="30">
        <v>1</v>
      </c>
      <c r="D104" s="8">
        <v>1</v>
      </c>
      <c r="E104" s="138"/>
      <c r="F104" s="22"/>
      <c r="G104" s="12"/>
    </row>
    <row r="105" spans="1:7" ht="15.75">
      <c r="A105" s="106">
        <v>7</v>
      </c>
      <c r="B105" s="97" t="s">
        <v>102</v>
      </c>
      <c r="C105" s="30">
        <v>1</v>
      </c>
      <c r="D105" s="8">
        <v>1</v>
      </c>
      <c r="E105" s="138"/>
      <c r="F105" s="22"/>
      <c r="G105" s="12"/>
    </row>
    <row r="106" spans="1:7" ht="15.75">
      <c r="A106" s="105"/>
      <c r="B106" s="99" t="s">
        <v>103</v>
      </c>
      <c r="C106" s="110">
        <f>SUM(C107:C108)</f>
        <v>2</v>
      </c>
      <c r="D106" s="110">
        <f>SUM(D107:D108)</f>
        <v>2</v>
      </c>
      <c r="E106" s="137"/>
      <c r="F106" s="22"/>
      <c r="G106" s="12"/>
    </row>
    <row r="107" spans="1:7" ht="15.75">
      <c r="A107" s="106">
        <v>1</v>
      </c>
      <c r="B107" s="97" t="s">
        <v>141</v>
      </c>
      <c r="C107" s="30">
        <v>1</v>
      </c>
      <c r="D107" s="8">
        <v>1</v>
      </c>
      <c r="E107" s="138"/>
      <c r="F107" s="22"/>
      <c r="G107" s="12"/>
    </row>
    <row r="108" spans="1:7" ht="15.75">
      <c r="A108" s="106">
        <v>2</v>
      </c>
      <c r="B108" s="97" t="s">
        <v>165</v>
      </c>
      <c r="C108" s="30">
        <v>1</v>
      </c>
      <c r="D108" s="8">
        <v>1</v>
      </c>
      <c r="E108" s="138"/>
      <c r="F108" s="22"/>
      <c r="G108" s="12"/>
    </row>
    <row r="109" spans="1:7" ht="15.75">
      <c r="A109" s="105"/>
      <c r="B109" s="99" t="s">
        <v>104</v>
      </c>
      <c r="C109" s="110">
        <f>SUM(C110:C115)</f>
        <v>6</v>
      </c>
      <c r="D109" s="110">
        <f>SUM(D110:D115)</f>
        <v>6</v>
      </c>
      <c r="E109" s="137"/>
      <c r="F109" s="22"/>
      <c r="G109" s="12"/>
    </row>
    <row r="110" spans="1:7" ht="15.75">
      <c r="A110" s="106">
        <v>1</v>
      </c>
      <c r="B110" s="97" t="s">
        <v>166</v>
      </c>
      <c r="C110" s="30">
        <v>1</v>
      </c>
      <c r="D110" s="8">
        <v>1</v>
      </c>
      <c r="E110" s="138"/>
      <c r="F110" s="22"/>
      <c r="G110" s="12"/>
    </row>
    <row r="111" spans="1:7" ht="15.75">
      <c r="A111" s="106">
        <v>2</v>
      </c>
      <c r="B111" s="97" t="s">
        <v>142</v>
      </c>
      <c r="C111" s="30">
        <v>1</v>
      </c>
      <c r="D111" s="8">
        <v>1</v>
      </c>
      <c r="E111" s="138"/>
      <c r="F111" s="22"/>
      <c r="G111" s="12"/>
    </row>
    <row r="112" spans="1:7" ht="15.75">
      <c r="A112" s="106">
        <v>3</v>
      </c>
      <c r="B112" s="97" t="s">
        <v>105</v>
      </c>
      <c r="C112" s="30">
        <v>1</v>
      </c>
      <c r="D112" s="8">
        <v>1</v>
      </c>
      <c r="E112" s="138"/>
      <c r="F112" s="22"/>
      <c r="G112" s="12"/>
    </row>
    <row r="113" spans="1:7" ht="15.75">
      <c r="A113" s="106">
        <v>4</v>
      </c>
      <c r="B113" s="97" t="s">
        <v>106</v>
      </c>
      <c r="C113" s="30">
        <v>1</v>
      </c>
      <c r="D113" s="8">
        <v>1</v>
      </c>
      <c r="E113" s="138"/>
      <c r="F113" s="22"/>
      <c r="G113" s="12"/>
    </row>
    <row r="114" spans="1:7" ht="15.75">
      <c r="A114" s="106">
        <v>5</v>
      </c>
      <c r="B114" s="97" t="s">
        <v>107</v>
      </c>
      <c r="C114" s="30">
        <v>1</v>
      </c>
      <c r="D114" s="8">
        <v>1</v>
      </c>
      <c r="E114" s="138"/>
      <c r="F114" s="22"/>
      <c r="G114" s="12"/>
    </row>
    <row r="115" spans="1:7" ht="15.75">
      <c r="A115" s="106">
        <v>6</v>
      </c>
      <c r="B115" s="97" t="s">
        <v>143</v>
      </c>
      <c r="C115" s="30">
        <v>1</v>
      </c>
      <c r="D115" s="8">
        <v>1</v>
      </c>
      <c r="E115" s="138"/>
      <c r="F115" s="22"/>
      <c r="G115" s="12"/>
    </row>
    <row r="116" spans="1:7" ht="15.75">
      <c r="A116" s="105"/>
      <c r="B116" s="99" t="s">
        <v>108</v>
      </c>
      <c r="C116" s="110">
        <f>SUM(C117:C126)</f>
        <v>10</v>
      </c>
      <c r="D116" s="110">
        <f>SUM(D117:D126)</f>
        <v>10</v>
      </c>
      <c r="E116" s="137"/>
      <c r="F116" s="22"/>
      <c r="G116" s="12"/>
    </row>
    <row r="117" spans="1:7" ht="15.75">
      <c r="A117" s="106">
        <v>1</v>
      </c>
      <c r="B117" s="97" t="s">
        <v>167</v>
      </c>
      <c r="C117" s="30">
        <v>1</v>
      </c>
      <c r="D117" s="8">
        <v>1</v>
      </c>
      <c r="E117" s="138"/>
      <c r="F117" s="22"/>
      <c r="G117" s="12"/>
    </row>
    <row r="118" spans="1:7" ht="15.75">
      <c r="A118" s="106">
        <v>2</v>
      </c>
      <c r="B118" s="97" t="s">
        <v>40</v>
      </c>
      <c r="C118" s="30">
        <v>1</v>
      </c>
      <c r="D118" s="8">
        <v>1</v>
      </c>
      <c r="E118" s="138"/>
      <c r="F118" s="22"/>
      <c r="G118" s="12"/>
    </row>
    <row r="119" spans="1:7" ht="15.75">
      <c r="A119" s="106">
        <v>3</v>
      </c>
      <c r="B119" s="97" t="s">
        <v>109</v>
      </c>
      <c r="C119" s="30">
        <v>1</v>
      </c>
      <c r="D119" s="8">
        <v>1</v>
      </c>
      <c r="E119" s="138"/>
      <c r="F119" s="22"/>
      <c r="G119" s="12"/>
    </row>
    <row r="120" spans="1:7" ht="15.75">
      <c r="A120" s="106">
        <v>4</v>
      </c>
      <c r="B120" s="97" t="s">
        <v>131</v>
      </c>
      <c r="C120" s="30">
        <v>1</v>
      </c>
      <c r="D120" s="8">
        <v>1</v>
      </c>
      <c r="E120" s="138"/>
      <c r="F120" s="22"/>
      <c r="G120" s="12"/>
    </row>
    <row r="121" spans="1:7" ht="15.75">
      <c r="A121" s="106">
        <v>5</v>
      </c>
      <c r="B121" s="97" t="s">
        <v>110</v>
      </c>
      <c r="C121" s="30">
        <v>1</v>
      </c>
      <c r="D121" s="8">
        <v>1</v>
      </c>
      <c r="E121" s="138"/>
      <c r="F121" s="22"/>
      <c r="G121" s="12"/>
    </row>
    <row r="122" spans="1:7" ht="15.75">
      <c r="A122" s="106">
        <v>6</v>
      </c>
      <c r="B122" s="97" t="s">
        <v>74</v>
      </c>
      <c r="C122" s="30">
        <v>1</v>
      </c>
      <c r="D122" s="8">
        <v>1</v>
      </c>
      <c r="E122" s="138"/>
      <c r="F122" s="22"/>
      <c r="G122" s="12"/>
    </row>
    <row r="123" spans="1:7" ht="15.75">
      <c r="A123" s="106">
        <v>7</v>
      </c>
      <c r="B123" s="97" t="s">
        <v>111</v>
      </c>
      <c r="C123" s="30">
        <v>1</v>
      </c>
      <c r="D123" s="8">
        <v>1</v>
      </c>
      <c r="E123" s="138"/>
      <c r="F123" s="22"/>
      <c r="G123" s="12"/>
    </row>
    <row r="124" spans="1:7" ht="15.75">
      <c r="A124" s="106">
        <v>8</v>
      </c>
      <c r="B124" s="97" t="s">
        <v>112</v>
      </c>
      <c r="C124" s="30">
        <v>1</v>
      </c>
      <c r="D124" s="8">
        <v>1</v>
      </c>
      <c r="E124" s="138"/>
      <c r="F124" s="22"/>
      <c r="G124" s="12"/>
    </row>
    <row r="125" spans="1:7" ht="15.75">
      <c r="A125" s="106">
        <v>9</v>
      </c>
      <c r="B125" s="97" t="s">
        <v>113</v>
      </c>
      <c r="C125" s="30">
        <v>1</v>
      </c>
      <c r="D125" s="8">
        <v>1</v>
      </c>
      <c r="E125" s="138"/>
      <c r="F125" s="22"/>
      <c r="G125" s="12"/>
    </row>
    <row r="126" spans="1:7" ht="15.75">
      <c r="A126" s="106">
        <v>10</v>
      </c>
      <c r="B126" s="97" t="s">
        <v>45</v>
      </c>
      <c r="C126" s="30">
        <v>1</v>
      </c>
      <c r="D126" s="8">
        <v>1</v>
      </c>
      <c r="E126" s="138"/>
      <c r="F126" s="22"/>
      <c r="G126" s="12"/>
    </row>
    <row r="127" spans="1:7" ht="15.75">
      <c r="A127" s="105"/>
      <c r="B127" s="99" t="s">
        <v>114</v>
      </c>
      <c r="C127" s="110">
        <f>SUM(C128:C131)</f>
        <v>4</v>
      </c>
      <c r="D127" s="110">
        <f>SUM(D128:D131)</f>
        <v>4</v>
      </c>
      <c r="E127" s="137"/>
      <c r="F127" s="22"/>
      <c r="G127" s="12"/>
    </row>
    <row r="128" spans="1:7" ht="15.75">
      <c r="A128" s="106">
        <v>1</v>
      </c>
      <c r="B128" s="97" t="s">
        <v>115</v>
      </c>
      <c r="C128" s="30">
        <v>1</v>
      </c>
      <c r="D128" s="8">
        <v>1</v>
      </c>
      <c r="E128" s="138"/>
      <c r="F128" s="22"/>
      <c r="G128" s="12"/>
    </row>
    <row r="129" spans="1:7" ht="15.75">
      <c r="A129" s="106">
        <v>2</v>
      </c>
      <c r="B129" s="97" t="s">
        <v>116</v>
      </c>
      <c r="C129" s="30">
        <v>1</v>
      </c>
      <c r="D129" s="8">
        <v>1</v>
      </c>
      <c r="E129" s="138"/>
      <c r="F129" s="22"/>
      <c r="G129" s="12"/>
    </row>
    <row r="130" spans="1:7" ht="15.75">
      <c r="A130" s="106">
        <v>3</v>
      </c>
      <c r="B130" s="97" t="s">
        <v>29</v>
      </c>
      <c r="C130" s="30">
        <v>1</v>
      </c>
      <c r="D130" s="8">
        <v>1</v>
      </c>
      <c r="E130" s="138"/>
      <c r="F130" s="22"/>
      <c r="G130" s="12"/>
    </row>
    <row r="131" spans="1:7" ht="15.75">
      <c r="A131" s="106">
        <v>4</v>
      </c>
      <c r="B131" s="97" t="s">
        <v>117</v>
      </c>
      <c r="C131" s="30">
        <v>1</v>
      </c>
      <c r="D131" s="8">
        <v>1</v>
      </c>
      <c r="E131" s="138"/>
      <c r="F131" s="22"/>
      <c r="G131" s="12"/>
    </row>
    <row r="132" spans="1:7" ht="15.75">
      <c r="A132" s="105"/>
      <c r="B132" s="99" t="s">
        <v>118</v>
      </c>
      <c r="C132" s="110">
        <f>SUM(C133:C138)</f>
        <v>6</v>
      </c>
      <c r="D132" s="110">
        <f>SUM(D133:D138)</f>
        <v>6</v>
      </c>
      <c r="E132" s="137"/>
      <c r="F132" s="22"/>
      <c r="G132" s="12"/>
    </row>
    <row r="133" spans="1:7" ht="15.75">
      <c r="A133" s="106">
        <v>1</v>
      </c>
      <c r="B133" s="97" t="s">
        <v>119</v>
      </c>
      <c r="C133" s="30">
        <v>1</v>
      </c>
      <c r="D133" s="8">
        <v>1</v>
      </c>
      <c r="E133" s="138"/>
      <c r="F133" s="22"/>
      <c r="G133" s="12"/>
    </row>
    <row r="134" spans="1:7" ht="15.75">
      <c r="A134" s="106">
        <v>2</v>
      </c>
      <c r="B134" s="97" t="s">
        <v>120</v>
      </c>
      <c r="C134" s="30">
        <v>1</v>
      </c>
      <c r="D134" s="8">
        <v>1</v>
      </c>
      <c r="E134" s="138"/>
      <c r="F134" s="22"/>
      <c r="G134" s="12"/>
    </row>
    <row r="135" spans="1:7" ht="15.75">
      <c r="A135" s="106">
        <v>3</v>
      </c>
      <c r="B135" s="97" t="s">
        <v>121</v>
      </c>
      <c r="C135" s="30">
        <v>1</v>
      </c>
      <c r="D135" s="8">
        <v>1</v>
      </c>
      <c r="E135" s="138"/>
      <c r="F135" s="22"/>
      <c r="G135" s="12"/>
    </row>
    <row r="136" spans="1:7" ht="15.75">
      <c r="A136" s="106">
        <v>4</v>
      </c>
      <c r="B136" s="97" t="s">
        <v>144</v>
      </c>
      <c r="C136" s="30">
        <v>1</v>
      </c>
      <c r="D136" s="8">
        <v>1</v>
      </c>
      <c r="E136" s="138"/>
      <c r="F136" s="22"/>
      <c r="G136" s="12"/>
    </row>
    <row r="137" spans="1:7" ht="15.75">
      <c r="A137" s="106">
        <v>5</v>
      </c>
      <c r="B137" s="97" t="s">
        <v>122</v>
      </c>
      <c r="C137" s="30">
        <v>1</v>
      </c>
      <c r="D137" s="8">
        <v>1</v>
      </c>
      <c r="E137" s="138"/>
      <c r="F137" s="22"/>
      <c r="G137" s="12"/>
    </row>
    <row r="138" spans="1:7" ht="15.75">
      <c r="A138" s="106">
        <v>6</v>
      </c>
      <c r="B138" s="97" t="s">
        <v>168</v>
      </c>
      <c r="C138" s="30">
        <v>1</v>
      </c>
      <c r="D138" s="8">
        <v>1</v>
      </c>
      <c r="E138" s="138"/>
      <c r="F138" s="22"/>
      <c r="G138" s="12"/>
    </row>
    <row r="139" spans="1:7" ht="15.75">
      <c r="A139" s="105"/>
      <c r="B139" s="99" t="s">
        <v>123</v>
      </c>
      <c r="C139" s="110">
        <f>SUM(C140:C145)</f>
        <v>6</v>
      </c>
      <c r="D139" s="110">
        <f>SUM(D140:D145)</f>
        <v>6</v>
      </c>
      <c r="E139" s="137"/>
      <c r="F139" s="22"/>
      <c r="G139" s="12"/>
    </row>
    <row r="140" spans="1:7" ht="15.75">
      <c r="A140" s="106">
        <v>1</v>
      </c>
      <c r="B140" s="97" t="s">
        <v>169</v>
      </c>
      <c r="C140" s="30">
        <v>1</v>
      </c>
      <c r="D140" s="8">
        <v>1</v>
      </c>
      <c r="E140" s="138"/>
      <c r="F140" s="22"/>
      <c r="G140" s="12"/>
    </row>
    <row r="141" spans="1:7" ht="15.75">
      <c r="A141" s="106">
        <v>2</v>
      </c>
      <c r="B141" s="97" t="s">
        <v>124</v>
      </c>
      <c r="C141" s="30">
        <v>1</v>
      </c>
      <c r="D141" s="8">
        <v>1</v>
      </c>
      <c r="E141" s="138"/>
      <c r="F141" s="22"/>
      <c r="G141" s="12"/>
    </row>
    <row r="142" spans="1:7" ht="15.75">
      <c r="A142" s="106">
        <v>3</v>
      </c>
      <c r="B142" s="97" t="s">
        <v>125</v>
      </c>
      <c r="C142" s="30">
        <v>1</v>
      </c>
      <c r="D142" s="8">
        <v>1</v>
      </c>
      <c r="E142" s="138"/>
      <c r="F142" s="22"/>
      <c r="G142" s="12"/>
    </row>
    <row r="143" spans="1:7" ht="15.75">
      <c r="A143" s="106">
        <v>4</v>
      </c>
      <c r="B143" s="97" t="s">
        <v>126</v>
      </c>
      <c r="C143" s="30">
        <v>1</v>
      </c>
      <c r="D143" s="8">
        <v>1</v>
      </c>
      <c r="E143" s="138"/>
      <c r="F143" s="22"/>
      <c r="G143" s="12"/>
    </row>
    <row r="144" spans="1:7" ht="15.75">
      <c r="A144" s="106">
        <v>5</v>
      </c>
      <c r="B144" s="107" t="s">
        <v>145</v>
      </c>
      <c r="C144" s="30">
        <v>1</v>
      </c>
      <c r="D144" s="8">
        <v>1</v>
      </c>
      <c r="E144" s="138"/>
      <c r="F144" s="22"/>
      <c r="G144" s="12"/>
    </row>
    <row r="145" spans="1:7" ht="15.75">
      <c r="A145" s="106">
        <v>6</v>
      </c>
      <c r="B145" s="97" t="s">
        <v>127</v>
      </c>
      <c r="C145" s="30">
        <v>1</v>
      </c>
      <c r="D145" s="8">
        <v>1</v>
      </c>
      <c r="E145" s="138"/>
      <c r="F145" s="22"/>
      <c r="G145" s="12"/>
    </row>
    <row r="146" spans="1:7" ht="15.75">
      <c r="A146" s="112"/>
      <c r="B146" s="113" t="s">
        <v>170</v>
      </c>
      <c r="C146" s="108">
        <f>+C8+C16+C65+C62+C81+C26+C127+C116+C139+C98+C132+C89+C39+C109+C72+C51+C106</f>
        <v>121</v>
      </c>
      <c r="D146" s="108">
        <f>+D8+D16+D65+D62+D81+D26+D127+D116+D139+D98+D132+D89+D39+D109+D72+D51+D106</f>
        <v>121</v>
      </c>
      <c r="E146" s="13"/>
      <c r="F146" s="22"/>
      <c r="G146" s="12"/>
    </row>
    <row r="147" spans="1:7" ht="14.25">
      <c r="A147" s="15"/>
      <c r="B147" s="15"/>
      <c r="C147" s="15"/>
      <c r="D147" s="19"/>
      <c r="E147" s="20"/>
      <c r="F147" s="12"/>
      <c r="G147" s="12"/>
    </row>
    <row r="148" spans="1:7" ht="14.25">
      <c r="A148" s="15"/>
      <c r="B148" s="15"/>
      <c r="C148" s="15"/>
      <c r="D148" s="42"/>
      <c r="E148" s="20"/>
      <c r="F148" s="12"/>
      <c r="G148" s="12"/>
    </row>
    <row r="149" spans="1:7" ht="14.25">
      <c r="A149" s="15"/>
      <c r="B149" s="15"/>
      <c r="C149" s="15"/>
      <c r="D149" s="21"/>
      <c r="E149" s="17"/>
      <c r="F149" s="12"/>
      <c r="G149" s="12"/>
    </row>
    <row r="150" spans="1:7" ht="12.75">
      <c r="A150" s="15"/>
      <c r="B150" s="15"/>
      <c r="C150" s="15"/>
      <c r="D150" s="21"/>
      <c r="E150" s="13"/>
      <c r="F150" s="12"/>
      <c r="G150" s="12"/>
    </row>
  </sheetData>
  <sheetProtection/>
  <mergeCells count="3">
    <mergeCell ref="A4:D4"/>
    <mergeCell ref="A5:D5"/>
    <mergeCell ref="B6:D6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5"/>
  <sheetViews>
    <sheetView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4" width="21.7109375" style="0" hidden="1" customWidth="1"/>
    <col min="5" max="6" width="21.28125" style="0" customWidth="1"/>
  </cols>
  <sheetData>
    <row r="1" spans="1:6" ht="15.75">
      <c r="A1" s="2"/>
      <c r="F1" s="24" t="s">
        <v>149</v>
      </c>
    </row>
    <row r="2" spans="1:6" ht="15.75">
      <c r="A2" s="2"/>
      <c r="F2" s="24" t="s">
        <v>189</v>
      </c>
    </row>
    <row r="3" spans="1:5" ht="15.75">
      <c r="A3" s="2"/>
      <c r="B3" s="2"/>
      <c r="C3" s="2"/>
      <c r="D3" s="2"/>
      <c r="E3" s="2"/>
    </row>
    <row r="4" spans="1:6" ht="19.5" customHeight="1">
      <c r="A4" s="255" t="s">
        <v>0</v>
      </c>
      <c r="B4" s="255"/>
      <c r="C4" s="255"/>
      <c r="D4" s="255"/>
      <c r="E4" s="255"/>
      <c r="F4" s="255"/>
    </row>
    <row r="5" spans="1:6" ht="81" customHeight="1">
      <c r="A5" s="257" t="s">
        <v>246</v>
      </c>
      <c r="B5" s="257"/>
      <c r="C5" s="257"/>
      <c r="D5" s="257"/>
      <c r="E5" s="257"/>
      <c r="F5" s="257"/>
    </row>
    <row r="6" spans="1:6" ht="15.75">
      <c r="A6" s="4"/>
      <c r="B6" s="4"/>
      <c r="C6" s="4"/>
      <c r="D6" s="4"/>
      <c r="E6" s="4"/>
      <c r="F6" s="3" t="s">
        <v>1</v>
      </c>
    </row>
    <row r="7" spans="1:7" ht="37.5" customHeight="1">
      <c r="A7" s="28" t="s">
        <v>2</v>
      </c>
      <c r="B7" s="28" t="s">
        <v>3</v>
      </c>
      <c r="C7" s="66" t="s">
        <v>4</v>
      </c>
      <c r="D7" s="66"/>
      <c r="E7" s="66" t="s">
        <v>230</v>
      </c>
      <c r="F7" s="66" t="s">
        <v>244</v>
      </c>
      <c r="G7" s="90"/>
    </row>
    <row r="8" spans="1:6" ht="15.75" customHeight="1">
      <c r="A8" s="38">
        <v>1</v>
      </c>
      <c r="B8" s="35" t="s">
        <v>5</v>
      </c>
      <c r="C8" s="67">
        <v>16750.2</v>
      </c>
      <c r="D8" s="116"/>
      <c r="E8" s="207">
        <v>20078</v>
      </c>
      <c r="F8" s="207">
        <v>20078</v>
      </c>
    </row>
    <row r="9" spans="1:6" ht="15.75" customHeight="1">
      <c r="A9" s="39">
        <v>2</v>
      </c>
      <c r="B9" s="36" t="s">
        <v>6</v>
      </c>
      <c r="C9" s="65">
        <v>23435.3</v>
      </c>
      <c r="D9" s="117"/>
      <c r="E9" s="160">
        <v>28982</v>
      </c>
      <c r="F9" s="160">
        <v>28982</v>
      </c>
    </row>
    <row r="10" spans="1:6" ht="15.75" customHeight="1">
      <c r="A10" s="39">
        <v>3</v>
      </c>
      <c r="B10" s="36" t="s">
        <v>155</v>
      </c>
      <c r="C10" s="65">
        <v>21440.6</v>
      </c>
      <c r="D10" s="117">
        <v>1750</v>
      </c>
      <c r="E10" s="160">
        <v>31039</v>
      </c>
      <c r="F10" s="160">
        <v>31039</v>
      </c>
    </row>
    <row r="11" spans="1:6" ht="15.75" customHeight="1">
      <c r="A11" s="39">
        <v>4</v>
      </c>
      <c r="B11" s="36" t="s">
        <v>7</v>
      </c>
      <c r="C11" s="65">
        <v>23710.5</v>
      </c>
      <c r="D11" s="117"/>
      <c r="E11" s="160">
        <v>24709</v>
      </c>
      <c r="F11" s="160">
        <v>24709</v>
      </c>
    </row>
    <row r="12" spans="1:6" ht="15.75" customHeight="1">
      <c r="A12" s="39">
        <v>5</v>
      </c>
      <c r="B12" s="36" t="s">
        <v>8</v>
      </c>
      <c r="C12" s="65">
        <v>42517.6</v>
      </c>
      <c r="D12" s="117"/>
      <c r="E12" s="160">
        <v>51100</v>
      </c>
      <c r="F12" s="160">
        <v>51100</v>
      </c>
    </row>
    <row r="13" spans="1:6" ht="15.75" customHeight="1">
      <c r="A13" s="39">
        <v>6</v>
      </c>
      <c r="B13" s="36" t="s">
        <v>9</v>
      </c>
      <c r="C13" s="65">
        <v>3710.9</v>
      </c>
      <c r="D13" s="117"/>
      <c r="E13" s="160">
        <v>2001</v>
      </c>
      <c r="F13" s="160">
        <v>2001</v>
      </c>
    </row>
    <row r="14" spans="1:6" ht="15.75" customHeight="1">
      <c r="A14" s="39">
        <v>7</v>
      </c>
      <c r="B14" s="36" t="s">
        <v>10</v>
      </c>
      <c r="C14" s="65">
        <v>10347</v>
      </c>
      <c r="D14" s="117"/>
      <c r="E14" s="160">
        <v>13049</v>
      </c>
      <c r="F14" s="160">
        <v>13049</v>
      </c>
    </row>
    <row r="15" spans="1:6" ht="15.75" customHeight="1">
      <c r="A15" s="39">
        <v>8</v>
      </c>
      <c r="B15" s="36" t="s">
        <v>11</v>
      </c>
      <c r="C15" s="65">
        <v>23475.3</v>
      </c>
      <c r="D15" s="117"/>
      <c r="E15" s="160">
        <v>31638</v>
      </c>
      <c r="F15" s="160">
        <v>31638</v>
      </c>
    </row>
    <row r="16" spans="1:6" ht="15.75" customHeight="1">
      <c r="A16" s="39">
        <v>9</v>
      </c>
      <c r="B16" s="36" t="s">
        <v>12</v>
      </c>
      <c r="C16" s="65">
        <v>11468.8</v>
      </c>
      <c r="D16" s="117"/>
      <c r="E16" s="160">
        <v>14535</v>
      </c>
      <c r="F16" s="160">
        <v>14535</v>
      </c>
    </row>
    <row r="17" spans="1:6" ht="15.75" customHeight="1">
      <c r="A17" s="39">
        <v>10</v>
      </c>
      <c r="B17" s="36" t="s">
        <v>13</v>
      </c>
      <c r="C17" s="65">
        <v>23192.8</v>
      </c>
      <c r="D17" s="117"/>
      <c r="E17" s="160">
        <v>33301</v>
      </c>
      <c r="F17" s="160">
        <v>33301</v>
      </c>
    </row>
    <row r="18" spans="1:6" ht="15.75" customHeight="1">
      <c r="A18" s="39">
        <v>11</v>
      </c>
      <c r="B18" s="36" t="s">
        <v>14</v>
      </c>
      <c r="C18" s="65">
        <v>13078.2</v>
      </c>
      <c r="D18" s="117"/>
      <c r="E18" s="160">
        <v>18833</v>
      </c>
      <c r="F18" s="160">
        <v>18833</v>
      </c>
    </row>
    <row r="19" spans="1:6" ht="15.75" customHeight="1">
      <c r="A19" s="39">
        <v>12</v>
      </c>
      <c r="B19" s="36" t="s">
        <v>236</v>
      </c>
      <c r="C19" s="65"/>
      <c r="D19" s="117"/>
      <c r="E19" s="160">
        <v>7623</v>
      </c>
      <c r="F19" s="160">
        <v>7623</v>
      </c>
    </row>
    <row r="20" spans="1:6" ht="15.75" customHeight="1">
      <c r="A20" s="39">
        <v>13</v>
      </c>
      <c r="B20" s="36" t="s">
        <v>17</v>
      </c>
      <c r="C20" s="65">
        <v>33610</v>
      </c>
      <c r="D20" s="117"/>
      <c r="E20" s="160">
        <v>48000</v>
      </c>
      <c r="F20" s="160">
        <v>48000</v>
      </c>
    </row>
    <row r="21" spans="1:6" ht="15.75" customHeight="1">
      <c r="A21" s="39">
        <v>14</v>
      </c>
      <c r="B21" s="36" t="s">
        <v>18</v>
      </c>
      <c r="C21" s="65">
        <v>10522.1</v>
      </c>
      <c r="D21" s="117"/>
      <c r="E21" s="160">
        <v>14758</v>
      </c>
      <c r="F21" s="160">
        <v>14758</v>
      </c>
    </row>
    <row r="22" spans="1:6" ht="15.75" customHeight="1">
      <c r="A22" s="39">
        <v>15</v>
      </c>
      <c r="B22" s="36" t="s">
        <v>19</v>
      </c>
      <c r="C22" s="65">
        <v>17994.1</v>
      </c>
      <c r="D22" s="117"/>
      <c r="E22" s="160">
        <v>23165</v>
      </c>
      <c r="F22" s="160">
        <v>23165</v>
      </c>
    </row>
    <row r="23" spans="1:6" ht="15.75" customHeight="1">
      <c r="A23" s="39">
        <v>16</v>
      </c>
      <c r="B23" s="36" t="s">
        <v>20</v>
      </c>
      <c r="C23" s="65">
        <v>15153.1</v>
      </c>
      <c r="D23" s="117"/>
      <c r="E23" s="160">
        <v>18645</v>
      </c>
      <c r="F23" s="160">
        <v>18645</v>
      </c>
    </row>
    <row r="24" spans="1:6" ht="15.75" customHeight="1">
      <c r="A24" s="39">
        <v>17</v>
      </c>
      <c r="B24" s="36" t="s">
        <v>21</v>
      </c>
      <c r="C24" s="65">
        <v>36167.8</v>
      </c>
      <c r="D24" s="65">
        <v>-2700</v>
      </c>
      <c r="E24" s="160">
        <v>40144</v>
      </c>
      <c r="F24" s="160">
        <v>40144</v>
      </c>
    </row>
    <row r="25" spans="1:6" ht="15.75" customHeight="1">
      <c r="A25" s="40"/>
      <c r="B25" s="37" t="s">
        <v>22</v>
      </c>
      <c r="C25" s="68">
        <f>SUM(C8:C24)</f>
        <v>326574.29999999993</v>
      </c>
      <c r="D25" s="68">
        <f>SUM(D8:D24)</f>
        <v>-950</v>
      </c>
      <c r="E25" s="68">
        <f>SUM(E8:E24)</f>
        <v>421600</v>
      </c>
      <c r="F25" s="68">
        <f>SUM(F8:F24)</f>
        <v>421600</v>
      </c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7.7109375" style="46" customWidth="1"/>
    <col min="2" max="2" width="47.57421875" style="46" customWidth="1"/>
    <col min="3" max="3" width="21.57421875" style="46" customWidth="1"/>
    <col min="4" max="4" width="18.140625" style="46" customWidth="1"/>
    <col min="5" max="5" width="11.140625" style="46" customWidth="1"/>
    <col min="6" max="6" width="9.140625" style="46" customWidth="1"/>
    <col min="7" max="8" width="9.57421875" style="46" bestFit="1" customWidth="1"/>
    <col min="9" max="16384" width="9.140625" style="46" customWidth="1"/>
  </cols>
  <sheetData>
    <row r="1" spans="1:4" s="45" customFormat="1" ht="15.75">
      <c r="A1" s="43"/>
      <c r="B1" s="44"/>
      <c r="C1" s="44"/>
      <c r="D1" s="81" t="s">
        <v>275</v>
      </c>
    </row>
    <row r="2" spans="1:4" s="45" customFormat="1" ht="15.75">
      <c r="A2" s="43"/>
      <c r="B2" s="44"/>
      <c r="C2" s="44"/>
      <c r="D2" s="81" t="s">
        <v>189</v>
      </c>
    </row>
    <row r="3" spans="1:4" s="45" customFormat="1" ht="15.75">
      <c r="A3" s="43"/>
      <c r="B3" s="44"/>
      <c r="C3" s="44"/>
      <c r="D3" s="44"/>
    </row>
    <row r="4" spans="1:4" ht="19.5" customHeight="1">
      <c r="A4" s="264" t="s">
        <v>0</v>
      </c>
      <c r="B4" s="264"/>
      <c r="C4" s="264"/>
      <c r="D4" s="264"/>
    </row>
    <row r="5" spans="1:4" ht="63.75" customHeight="1">
      <c r="A5" s="265" t="s">
        <v>299</v>
      </c>
      <c r="B5" s="265"/>
      <c r="C5" s="265"/>
      <c r="D5" s="265"/>
    </row>
    <row r="6" spans="1:7" ht="15.75">
      <c r="A6" s="47"/>
      <c r="B6" s="47"/>
      <c r="C6" s="47"/>
      <c r="D6" s="48" t="s">
        <v>1</v>
      </c>
      <c r="F6" s="90"/>
      <c r="G6" s="90"/>
    </row>
    <row r="7" spans="1:8" ht="31.5">
      <c r="A7" s="49" t="s">
        <v>2</v>
      </c>
      <c r="B7" s="85" t="s">
        <v>3</v>
      </c>
      <c r="C7" s="28" t="s">
        <v>231</v>
      </c>
      <c r="D7" s="28" t="s">
        <v>239</v>
      </c>
      <c r="G7" s="90"/>
      <c r="H7" s="90"/>
    </row>
    <row r="8" spans="1:8" ht="15.75">
      <c r="A8" s="53">
        <v>1</v>
      </c>
      <c r="B8" s="52" t="s">
        <v>8</v>
      </c>
      <c r="C8" s="30">
        <v>279</v>
      </c>
      <c r="D8" s="30">
        <v>279</v>
      </c>
      <c r="F8" s="74"/>
      <c r="G8" s="114"/>
      <c r="H8" s="114"/>
    </row>
    <row r="9" spans="1:8" ht="15.75">
      <c r="A9" s="53">
        <v>2</v>
      </c>
      <c r="B9" s="52" t="s">
        <v>23</v>
      </c>
      <c r="C9" s="30">
        <v>1039</v>
      </c>
      <c r="D9" s="30">
        <v>1039</v>
      </c>
      <c r="F9" s="74"/>
      <c r="G9" s="114"/>
      <c r="H9" s="114"/>
    </row>
    <row r="10" spans="1:8" ht="19.5" customHeight="1">
      <c r="A10" s="54"/>
      <c r="B10" s="55" t="s">
        <v>22</v>
      </c>
      <c r="C10" s="56">
        <f>SUM(C8:C9)</f>
        <v>1318</v>
      </c>
      <c r="D10" s="56">
        <f>SUM(D8:D9)</f>
        <v>1318</v>
      </c>
      <c r="G10" s="114"/>
      <c r="H10" s="114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view="pageBreakPreview" zoomScale="110" zoomScaleNormal="90" zoomScaleSheetLayoutView="110" zoomScalePageLayoutView="0" workbookViewId="0" topLeftCell="A1">
      <selection activeCell="D1" sqref="D1"/>
    </sheetView>
  </sheetViews>
  <sheetFormatPr defaultColWidth="9.140625" defaultRowHeight="12.75"/>
  <cols>
    <col min="1" max="1" width="9.140625" style="83" customWidth="1"/>
    <col min="2" max="2" width="36.421875" style="83" customWidth="1"/>
    <col min="3" max="3" width="21.0039062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281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53.25" customHeight="1">
      <c r="A5" s="268" t="s">
        <v>296</v>
      </c>
      <c r="B5" s="268"/>
      <c r="C5" s="268"/>
      <c r="D5" s="268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218</v>
      </c>
      <c r="C9" s="161">
        <v>121</v>
      </c>
      <c r="D9" s="161">
        <v>121</v>
      </c>
    </row>
    <row r="10" spans="1:4" ht="15.75">
      <c r="A10" s="145">
        <v>2</v>
      </c>
      <c r="B10" s="151" t="s">
        <v>206</v>
      </c>
      <c r="C10" s="161">
        <v>200</v>
      </c>
      <c r="D10" s="161">
        <v>200</v>
      </c>
    </row>
    <row r="11" spans="1:4" ht="15.75">
      <c r="A11" s="145">
        <v>3</v>
      </c>
      <c r="B11" s="151" t="s">
        <v>207</v>
      </c>
      <c r="C11" s="161">
        <v>254</v>
      </c>
      <c r="D11" s="161">
        <v>254</v>
      </c>
    </row>
    <row r="12" spans="1:4" ht="15.75">
      <c r="A12" s="145">
        <v>4</v>
      </c>
      <c r="B12" s="151" t="s">
        <v>219</v>
      </c>
      <c r="C12" s="161">
        <v>200</v>
      </c>
      <c r="D12" s="161">
        <v>200</v>
      </c>
    </row>
    <row r="13" spans="1:4" ht="15.75">
      <c r="A13" s="145">
        <v>5</v>
      </c>
      <c r="B13" s="151" t="s">
        <v>220</v>
      </c>
      <c r="C13" s="161">
        <v>724</v>
      </c>
      <c r="D13" s="161">
        <v>724</v>
      </c>
    </row>
    <row r="14" spans="1:4" ht="15.75">
      <c r="A14" s="145">
        <v>6</v>
      </c>
      <c r="B14" s="151" t="s">
        <v>221</v>
      </c>
      <c r="C14" s="161">
        <v>57</v>
      </c>
      <c r="D14" s="161">
        <v>57</v>
      </c>
    </row>
    <row r="15" spans="1:4" ht="15.75">
      <c r="A15" s="145">
        <v>7</v>
      </c>
      <c r="B15" s="151" t="s">
        <v>222</v>
      </c>
      <c r="C15" s="161">
        <v>200</v>
      </c>
      <c r="D15" s="161">
        <v>200</v>
      </c>
    </row>
    <row r="16" spans="1:4" ht="15.75">
      <c r="A16" s="145">
        <v>8</v>
      </c>
      <c r="B16" s="151" t="s">
        <v>208</v>
      </c>
      <c r="C16" s="161">
        <v>184</v>
      </c>
      <c r="D16" s="161">
        <v>184</v>
      </c>
    </row>
    <row r="17" spans="1:4" ht="15.75">
      <c r="A17" s="145">
        <v>9</v>
      </c>
      <c r="B17" s="151" t="s">
        <v>209</v>
      </c>
      <c r="C17" s="161">
        <v>146</v>
      </c>
      <c r="D17" s="161">
        <v>146</v>
      </c>
    </row>
    <row r="18" spans="1:4" ht="15.75">
      <c r="A18" s="145">
        <v>10</v>
      </c>
      <c r="B18" s="151" t="s">
        <v>223</v>
      </c>
      <c r="C18" s="161">
        <v>203</v>
      </c>
      <c r="D18" s="161">
        <v>203</v>
      </c>
    </row>
    <row r="19" spans="1:4" ht="15.75">
      <c r="A19" s="145">
        <v>11</v>
      </c>
      <c r="B19" s="151" t="s">
        <v>210</v>
      </c>
      <c r="C19" s="161">
        <v>82</v>
      </c>
      <c r="D19" s="161">
        <v>82</v>
      </c>
    </row>
    <row r="20" spans="1:4" ht="15.75">
      <c r="A20" s="145">
        <v>12</v>
      </c>
      <c r="B20" s="151" t="s">
        <v>224</v>
      </c>
      <c r="C20" s="161">
        <v>61</v>
      </c>
      <c r="D20" s="161">
        <v>61</v>
      </c>
    </row>
    <row r="21" spans="1:4" ht="15.75">
      <c r="A21" s="145">
        <v>13</v>
      </c>
      <c r="B21" s="151" t="s">
        <v>225</v>
      </c>
      <c r="C21" s="161">
        <v>75</v>
      </c>
      <c r="D21" s="161">
        <v>75</v>
      </c>
    </row>
    <row r="22" spans="1:4" ht="15.75">
      <c r="A22" s="145">
        <v>14</v>
      </c>
      <c r="B22" s="151" t="s">
        <v>211</v>
      </c>
      <c r="C22" s="161">
        <v>328</v>
      </c>
      <c r="D22" s="161">
        <v>328</v>
      </c>
    </row>
    <row r="23" spans="1:4" ht="15.75">
      <c r="A23" s="145">
        <v>15</v>
      </c>
      <c r="B23" s="151" t="s">
        <v>212</v>
      </c>
      <c r="C23" s="161">
        <v>160</v>
      </c>
      <c r="D23" s="161">
        <v>160</v>
      </c>
    </row>
    <row r="24" spans="1:4" ht="15.75">
      <c r="A24" s="145">
        <v>16</v>
      </c>
      <c r="B24" s="151" t="s">
        <v>213</v>
      </c>
      <c r="C24" s="161">
        <v>184</v>
      </c>
      <c r="D24" s="161">
        <v>184</v>
      </c>
    </row>
    <row r="25" spans="1:4" ht="15.75">
      <c r="A25" s="145">
        <v>17</v>
      </c>
      <c r="B25" s="151" t="s">
        <v>214</v>
      </c>
      <c r="C25" s="161">
        <v>118</v>
      </c>
      <c r="D25" s="161">
        <v>118</v>
      </c>
    </row>
    <row r="26" spans="1:4" ht="15.75">
      <c r="A26" s="145">
        <v>18</v>
      </c>
      <c r="B26" s="151" t="s">
        <v>226</v>
      </c>
      <c r="C26" s="161">
        <v>325</v>
      </c>
      <c r="D26" s="161">
        <v>325</v>
      </c>
    </row>
    <row r="27" spans="1:4" ht="15.75">
      <c r="A27" s="145">
        <v>19</v>
      </c>
      <c r="B27" s="151" t="s">
        <v>216</v>
      </c>
      <c r="C27" s="161">
        <v>4558</v>
      </c>
      <c r="D27" s="161">
        <v>4558</v>
      </c>
    </row>
    <row r="28" spans="1:4" ht="15.75">
      <c r="A28" s="142"/>
      <c r="B28" s="143" t="s">
        <v>227</v>
      </c>
      <c r="C28" s="153">
        <f>SUM(C9:C27)</f>
        <v>8180</v>
      </c>
      <c r="D28" s="153">
        <f>SUM(D9:D27)</f>
        <v>8180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85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view="pageBreakPreview" zoomScaleNormal="90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7.57421875" style="83" customWidth="1"/>
    <col min="3" max="3" width="19.8515625" style="83" customWidth="1"/>
    <col min="4" max="4" width="20.28125" style="83" customWidth="1"/>
    <col min="5" max="5" width="14.57421875" style="83" customWidth="1"/>
    <col min="6" max="6" width="12.57421875" style="83" customWidth="1"/>
    <col min="7" max="16384" width="9.140625" style="83" customWidth="1"/>
  </cols>
  <sheetData>
    <row r="1" spans="2:4" ht="15.75">
      <c r="B1" s="154"/>
      <c r="C1" s="154"/>
      <c r="D1" s="84" t="s">
        <v>265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53.25" customHeight="1">
      <c r="A5" s="268" t="s">
        <v>262</v>
      </c>
      <c r="B5" s="268"/>
      <c r="C5" s="268"/>
      <c r="D5" s="268"/>
    </row>
    <row r="6" spans="1:4" ht="15.75" customHeight="1">
      <c r="A6" s="147"/>
      <c r="B6" s="147"/>
      <c r="D6" s="148" t="s">
        <v>1</v>
      </c>
    </row>
    <row r="7" spans="1:6" ht="12.75">
      <c r="A7" s="273" t="s">
        <v>2</v>
      </c>
      <c r="B7" s="273" t="s">
        <v>191</v>
      </c>
      <c r="C7" s="275" t="s">
        <v>230</v>
      </c>
      <c r="D7" s="275" t="s">
        <v>244</v>
      </c>
      <c r="E7" s="289" t="s">
        <v>270</v>
      </c>
      <c r="F7" s="290" t="s">
        <v>269</v>
      </c>
    </row>
    <row r="8" spans="1:8" ht="12.75">
      <c r="A8" s="274"/>
      <c r="B8" s="274"/>
      <c r="C8" s="276"/>
      <c r="D8" s="276"/>
      <c r="E8" s="289"/>
      <c r="F8" s="290"/>
      <c r="G8" s="83" t="s">
        <v>270</v>
      </c>
      <c r="H8" s="83" t="s">
        <v>269</v>
      </c>
    </row>
    <row r="9" spans="1:8" ht="15.75">
      <c r="A9" s="145">
        <v>1</v>
      </c>
      <c r="B9" s="151" t="s">
        <v>218</v>
      </c>
      <c r="C9" s="161">
        <f>E9+F9</f>
        <v>26272.430999999997</v>
      </c>
      <c r="D9" s="161">
        <f>G9+H9</f>
        <v>8870.486</v>
      </c>
      <c r="E9" s="225">
        <v>26009.707</v>
      </c>
      <c r="F9" s="226">
        <v>262.724</v>
      </c>
      <c r="G9" s="83">
        <v>8781.781</v>
      </c>
      <c r="H9" s="83">
        <v>88.705</v>
      </c>
    </row>
    <row r="10" spans="1:8" ht="15.75">
      <c r="A10" s="145">
        <v>2</v>
      </c>
      <c r="B10" s="151" t="s">
        <v>206</v>
      </c>
      <c r="C10" s="161">
        <f aca="true" t="shared" si="0" ref="C10:C27">E10+F10</f>
        <v>30133.494</v>
      </c>
      <c r="D10" s="161">
        <f aca="true" t="shared" si="1" ref="D10:D27">G10+H10</f>
        <v>10174.115</v>
      </c>
      <c r="E10" s="225">
        <v>29832.159</v>
      </c>
      <c r="F10" s="226">
        <v>301.335</v>
      </c>
      <c r="G10" s="83">
        <v>10072.374</v>
      </c>
      <c r="H10" s="83">
        <v>101.741</v>
      </c>
    </row>
    <row r="11" spans="1:8" ht="15.75">
      <c r="A11" s="145">
        <v>3</v>
      </c>
      <c r="B11" s="151" t="s">
        <v>207</v>
      </c>
      <c r="C11" s="161">
        <f t="shared" si="0"/>
        <v>71254.996</v>
      </c>
      <c r="D11" s="161">
        <f t="shared" si="1"/>
        <v>24058.163999999997</v>
      </c>
      <c r="E11" s="225">
        <v>70542.446</v>
      </c>
      <c r="F11" s="226">
        <v>712.55</v>
      </c>
      <c r="G11" s="83">
        <v>23817.582</v>
      </c>
      <c r="H11" s="83">
        <v>240.582</v>
      </c>
    </row>
    <row r="12" spans="1:8" ht="15.75">
      <c r="A12" s="145">
        <v>4</v>
      </c>
      <c r="B12" s="151" t="s">
        <v>219</v>
      </c>
      <c r="C12" s="161">
        <f t="shared" si="0"/>
        <v>29263.081000000002</v>
      </c>
      <c r="D12" s="161">
        <f t="shared" si="1"/>
        <v>9880.233</v>
      </c>
      <c r="E12" s="225">
        <v>28970.45</v>
      </c>
      <c r="F12" s="226">
        <v>292.631</v>
      </c>
      <c r="G12" s="83">
        <v>9781.431</v>
      </c>
      <c r="H12" s="83">
        <v>98.802</v>
      </c>
    </row>
    <row r="13" spans="1:8" ht="15.75">
      <c r="A13" s="145">
        <v>5</v>
      </c>
      <c r="B13" s="151" t="s">
        <v>220</v>
      </c>
      <c r="C13" s="161">
        <f t="shared" si="0"/>
        <v>95273.76699999999</v>
      </c>
      <c r="D13" s="161">
        <f t="shared" si="1"/>
        <v>32167.735</v>
      </c>
      <c r="E13" s="225">
        <v>94321.029</v>
      </c>
      <c r="F13" s="226">
        <v>952.738</v>
      </c>
      <c r="G13" s="83">
        <v>31846.058</v>
      </c>
      <c r="H13" s="83">
        <v>321.677</v>
      </c>
    </row>
    <row r="14" spans="1:8" ht="15.75">
      <c r="A14" s="145">
        <v>6</v>
      </c>
      <c r="B14" s="151" t="s">
        <v>221</v>
      </c>
      <c r="C14" s="161">
        <f t="shared" si="0"/>
        <v>17666.548000000003</v>
      </c>
      <c r="D14" s="161">
        <f t="shared" si="1"/>
        <v>5964.84</v>
      </c>
      <c r="E14" s="225">
        <v>17489.883</v>
      </c>
      <c r="F14" s="226">
        <v>176.665</v>
      </c>
      <c r="G14" s="83">
        <v>5905.192</v>
      </c>
      <c r="H14" s="83">
        <v>59.648</v>
      </c>
    </row>
    <row r="15" spans="1:8" ht="15.75">
      <c r="A15" s="145">
        <v>7</v>
      </c>
      <c r="B15" s="151" t="s">
        <v>222</v>
      </c>
      <c r="C15" s="161">
        <f t="shared" si="0"/>
        <v>20208.936</v>
      </c>
      <c r="D15" s="161">
        <f t="shared" si="1"/>
        <v>6823.239</v>
      </c>
      <c r="E15" s="225">
        <v>20006.847</v>
      </c>
      <c r="F15" s="226">
        <v>202.089</v>
      </c>
      <c r="G15" s="83">
        <v>6755.007</v>
      </c>
      <c r="H15" s="83">
        <v>68.232</v>
      </c>
    </row>
    <row r="16" spans="1:8" ht="15.75">
      <c r="A16" s="145">
        <v>8</v>
      </c>
      <c r="B16" s="151" t="s">
        <v>208</v>
      </c>
      <c r="C16" s="161">
        <f t="shared" si="0"/>
        <v>20598.11</v>
      </c>
      <c r="D16" s="161">
        <f t="shared" si="1"/>
        <v>6954.638</v>
      </c>
      <c r="E16" s="225">
        <v>20392.129</v>
      </c>
      <c r="F16" s="226">
        <v>205.981</v>
      </c>
      <c r="G16" s="83">
        <v>6885.092</v>
      </c>
      <c r="H16" s="83">
        <v>69.546</v>
      </c>
    </row>
    <row r="17" spans="1:8" ht="15.75">
      <c r="A17" s="145">
        <v>9</v>
      </c>
      <c r="B17" s="151" t="s">
        <v>209</v>
      </c>
      <c r="C17" s="161">
        <f t="shared" si="0"/>
        <v>21822.177000000003</v>
      </c>
      <c r="D17" s="161">
        <f t="shared" si="1"/>
        <v>7367.9246</v>
      </c>
      <c r="E17" s="225">
        <v>21603.955</v>
      </c>
      <c r="F17" s="226">
        <v>218.222</v>
      </c>
      <c r="G17" s="83">
        <v>7294.2456</v>
      </c>
      <c r="H17" s="83">
        <v>73.679</v>
      </c>
    </row>
    <row r="18" spans="1:8" ht="15.75">
      <c r="A18" s="145">
        <v>10</v>
      </c>
      <c r="B18" s="151" t="s">
        <v>223</v>
      </c>
      <c r="C18" s="161">
        <f t="shared" si="0"/>
        <v>33722.678</v>
      </c>
      <c r="D18" s="161">
        <f t="shared" si="1"/>
        <v>11385.948</v>
      </c>
      <c r="E18" s="225">
        <v>33385.451</v>
      </c>
      <c r="F18" s="226">
        <v>337.227</v>
      </c>
      <c r="G18" s="83">
        <v>11272.089</v>
      </c>
      <c r="H18" s="83">
        <v>113.859</v>
      </c>
    </row>
    <row r="19" spans="1:8" ht="15.75">
      <c r="A19" s="145">
        <v>11</v>
      </c>
      <c r="B19" s="151" t="s">
        <v>210</v>
      </c>
      <c r="C19" s="161">
        <f t="shared" si="0"/>
        <v>28943.225000000002</v>
      </c>
      <c r="D19" s="161">
        <f t="shared" si="1"/>
        <v>9772.238</v>
      </c>
      <c r="E19" s="225">
        <v>28653.793</v>
      </c>
      <c r="F19" s="226">
        <v>289.432</v>
      </c>
      <c r="G19" s="83">
        <v>9674.516</v>
      </c>
      <c r="H19" s="83">
        <v>97.722</v>
      </c>
    </row>
    <row r="20" spans="1:8" ht="15.75">
      <c r="A20" s="145">
        <v>12</v>
      </c>
      <c r="B20" s="151" t="s">
        <v>224</v>
      </c>
      <c r="C20" s="161">
        <f t="shared" si="0"/>
        <v>4314.384</v>
      </c>
      <c r="D20" s="161">
        <f t="shared" si="1"/>
        <v>1456.686</v>
      </c>
      <c r="E20" s="225">
        <v>4271.24</v>
      </c>
      <c r="F20" s="226">
        <v>43.144</v>
      </c>
      <c r="G20" s="83">
        <v>1442.119</v>
      </c>
      <c r="H20" s="83">
        <v>14.567</v>
      </c>
    </row>
    <row r="21" spans="1:8" ht="15.75">
      <c r="A21" s="145">
        <v>13</v>
      </c>
      <c r="B21" s="151" t="s">
        <v>225</v>
      </c>
      <c r="C21" s="161">
        <f t="shared" si="0"/>
        <v>17681.411</v>
      </c>
      <c r="D21" s="161">
        <f t="shared" si="1"/>
        <v>5969.8589999999995</v>
      </c>
      <c r="E21" s="225">
        <v>17504.597</v>
      </c>
      <c r="F21" s="226">
        <v>176.814</v>
      </c>
      <c r="G21" s="83">
        <v>5910.16</v>
      </c>
      <c r="H21" s="83">
        <v>59.699</v>
      </c>
    </row>
    <row r="22" spans="1:8" ht="15.75">
      <c r="A22" s="145">
        <v>14</v>
      </c>
      <c r="B22" s="151" t="s">
        <v>211</v>
      </c>
      <c r="C22" s="161">
        <f t="shared" si="0"/>
        <v>58363.700000000004</v>
      </c>
      <c r="D22" s="161">
        <f t="shared" si="1"/>
        <v>19705.613</v>
      </c>
      <c r="E22" s="225">
        <v>57780.063</v>
      </c>
      <c r="F22" s="226">
        <v>583.637</v>
      </c>
      <c r="G22" s="83">
        <v>19508.557</v>
      </c>
      <c r="H22" s="83">
        <v>197.056</v>
      </c>
    </row>
    <row r="23" spans="1:8" ht="15.75">
      <c r="A23" s="145">
        <v>15</v>
      </c>
      <c r="B23" s="151" t="s">
        <v>212</v>
      </c>
      <c r="C23" s="161">
        <f t="shared" si="0"/>
        <v>18631.858</v>
      </c>
      <c r="D23" s="161">
        <f t="shared" si="1"/>
        <v>6290.763</v>
      </c>
      <c r="E23" s="225">
        <v>18445.539</v>
      </c>
      <c r="F23" s="226">
        <v>186.319</v>
      </c>
      <c r="G23" s="83">
        <v>6227.855</v>
      </c>
      <c r="H23" s="83">
        <v>62.908</v>
      </c>
    </row>
    <row r="24" spans="1:8" ht="15.75">
      <c r="A24" s="145">
        <v>16</v>
      </c>
      <c r="B24" s="151" t="s">
        <v>213</v>
      </c>
      <c r="C24" s="161">
        <f t="shared" si="0"/>
        <v>21363.212000000003</v>
      </c>
      <c r="D24" s="161">
        <f t="shared" si="1"/>
        <v>7212.963</v>
      </c>
      <c r="E24" s="225">
        <v>21149.58</v>
      </c>
      <c r="F24" s="226">
        <v>213.632</v>
      </c>
      <c r="G24" s="83">
        <v>7140.833</v>
      </c>
      <c r="H24" s="83">
        <v>72.13</v>
      </c>
    </row>
    <row r="25" spans="1:8" ht="15.75">
      <c r="A25" s="145">
        <v>17</v>
      </c>
      <c r="B25" s="151" t="s">
        <v>214</v>
      </c>
      <c r="C25" s="161">
        <f t="shared" si="0"/>
        <v>19620.43</v>
      </c>
      <c r="D25" s="161">
        <f t="shared" si="1"/>
        <v>6624.539</v>
      </c>
      <c r="E25" s="225">
        <v>19424.226</v>
      </c>
      <c r="F25" s="226">
        <v>196.204</v>
      </c>
      <c r="G25" s="83">
        <v>6558.294</v>
      </c>
      <c r="H25" s="83">
        <v>66.245</v>
      </c>
    </row>
    <row r="26" spans="1:8" ht="15.75">
      <c r="A26" s="145">
        <v>18</v>
      </c>
      <c r="B26" s="151" t="s">
        <v>226</v>
      </c>
      <c r="C26" s="161">
        <f t="shared" si="0"/>
        <v>29956.886</v>
      </c>
      <c r="D26" s="161">
        <f t="shared" si="1"/>
        <v>10114.486</v>
      </c>
      <c r="E26" s="225">
        <v>29657.317</v>
      </c>
      <c r="F26" s="226">
        <v>299.569</v>
      </c>
      <c r="G26" s="83">
        <v>10013.341</v>
      </c>
      <c r="H26" s="83">
        <v>101.145</v>
      </c>
    </row>
    <row r="27" spans="1:8" ht="15.75">
      <c r="A27" s="145">
        <v>19</v>
      </c>
      <c r="B27" s="151" t="s">
        <v>216</v>
      </c>
      <c r="C27" s="161">
        <f t="shared" si="0"/>
        <v>240834.029</v>
      </c>
      <c r="D27" s="161">
        <f t="shared" si="1"/>
        <v>81300.88200000001</v>
      </c>
      <c r="E27" s="225">
        <v>238425.689</v>
      </c>
      <c r="F27" s="226">
        <v>2408.34</v>
      </c>
      <c r="G27" s="83">
        <v>80487.873</v>
      </c>
      <c r="H27" s="83">
        <v>813.009</v>
      </c>
    </row>
    <row r="28" spans="1:8" ht="15.75">
      <c r="A28" s="142"/>
      <c r="B28" s="143" t="s">
        <v>227</v>
      </c>
      <c r="C28" s="153">
        <f>SUM(E28:F28)</f>
        <v>805925.3530000001</v>
      </c>
      <c r="D28" s="153">
        <f>SUM(D9:D27)</f>
        <v>272095.35160000005</v>
      </c>
      <c r="E28" s="225">
        <f>SUM(E9:E27)</f>
        <v>797866.1000000001</v>
      </c>
      <c r="F28" s="226">
        <f>SUM(F9:F27)</f>
        <v>8059.253</v>
      </c>
      <c r="G28" s="83">
        <f>SUM(G9:G27)</f>
        <v>269374.39960000006</v>
      </c>
      <c r="H28" s="83">
        <f>SUM(H9:H27)</f>
        <v>2720.9519999999998</v>
      </c>
    </row>
  </sheetData>
  <sheetProtection/>
  <mergeCells count="8">
    <mergeCell ref="E7:E8"/>
    <mergeCell ref="F7:F8"/>
    <mergeCell ref="A4:D4"/>
    <mergeCell ref="A5:D5"/>
    <mergeCell ref="A7:A8"/>
    <mergeCell ref="B7:B8"/>
    <mergeCell ref="C7:C8"/>
    <mergeCell ref="D7:D8"/>
  </mergeCells>
  <printOptions/>
  <pageMargins left="0.81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D28"/>
  <sheetViews>
    <sheetView view="pageBreakPreview" zoomScaleNormal="90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9.140625" style="83" customWidth="1"/>
    <col min="2" max="2" width="37.28125" style="83" customWidth="1"/>
    <col min="3" max="3" width="19.851562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307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92.25" customHeight="1">
      <c r="A5" s="268" t="s">
        <v>297</v>
      </c>
      <c r="B5" s="268"/>
      <c r="C5" s="268"/>
      <c r="D5" s="268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218</v>
      </c>
      <c r="C9" s="173">
        <f>15836000/(1000)</f>
        <v>15836</v>
      </c>
      <c r="D9" s="252">
        <f>15836000/(1000)</f>
        <v>15836</v>
      </c>
    </row>
    <row r="10" spans="1:4" ht="15.75">
      <c r="A10" s="145">
        <v>2</v>
      </c>
      <c r="B10" s="151" t="s">
        <v>206</v>
      </c>
      <c r="C10" s="173">
        <f>23109000/(1000)</f>
        <v>23109</v>
      </c>
      <c r="D10" s="253">
        <f>23109000/(1000)</f>
        <v>23109</v>
      </c>
    </row>
    <row r="11" spans="1:4" ht="15.75">
      <c r="A11" s="145">
        <v>3</v>
      </c>
      <c r="B11" s="151" t="s">
        <v>207</v>
      </c>
      <c r="C11" s="173">
        <f>34834000/(1000)</f>
        <v>34834</v>
      </c>
      <c r="D11" s="253">
        <f>34834000/(1000)</f>
        <v>34834</v>
      </c>
    </row>
    <row r="12" spans="1:4" ht="15.75">
      <c r="A12" s="145">
        <v>4</v>
      </c>
      <c r="B12" s="151" t="s">
        <v>219</v>
      </c>
      <c r="C12" s="173">
        <f>25929000/(1000)</f>
        <v>25929</v>
      </c>
      <c r="D12" s="253">
        <f>25929000/(1000)</f>
        <v>25929</v>
      </c>
    </row>
    <row r="13" spans="1:4" ht="15.75">
      <c r="A13" s="145">
        <v>5</v>
      </c>
      <c r="B13" s="151" t="s">
        <v>220</v>
      </c>
      <c r="C13" s="173">
        <f>45818000/(1000)</f>
        <v>45818</v>
      </c>
      <c r="D13" s="253">
        <f>45818000/(1000)</f>
        <v>45818</v>
      </c>
    </row>
    <row r="14" spans="1:4" ht="15.75">
      <c r="A14" s="145">
        <v>6</v>
      </c>
      <c r="B14" s="151" t="s">
        <v>221</v>
      </c>
      <c r="C14" s="173">
        <f>13969000/(1000)</f>
        <v>13969</v>
      </c>
      <c r="D14" s="253">
        <f>13969000/(1000)</f>
        <v>13969</v>
      </c>
    </row>
    <row r="15" spans="1:4" ht="15.75">
      <c r="A15" s="145">
        <v>7</v>
      </c>
      <c r="B15" s="151" t="s">
        <v>222</v>
      </c>
      <c r="C15" s="173">
        <f>12422000/(1000)</f>
        <v>12422</v>
      </c>
      <c r="D15" s="253">
        <f>12422000/(1000)</f>
        <v>12422</v>
      </c>
    </row>
    <row r="16" spans="1:4" ht="15.75">
      <c r="A16" s="145">
        <v>8</v>
      </c>
      <c r="B16" s="151" t="s">
        <v>208</v>
      </c>
      <c r="C16" s="173">
        <f>18062000/(1000)</f>
        <v>18062</v>
      </c>
      <c r="D16" s="253">
        <f>18062000/(1000)</f>
        <v>18062</v>
      </c>
    </row>
    <row r="17" spans="1:4" ht="15.75">
      <c r="A17" s="145">
        <v>9</v>
      </c>
      <c r="B17" s="151" t="s">
        <v>209</v>
      </c>
      <c r="C17" s="173">
        <f>17468000/(1000)</f>
        <v>17468</v>
      </c>
      <c r="D17" s="253">
        <f>17468000/(1000)</f>
        <v>17468</v>
      </c>
    </row>
    <row r="18" spans="1:4" ht="15.75">
      <c r="A18" s="145">
        <v>10</v>
      </c>
      <c r="B18" s="151" t="s">
        <v>223</v>
      </c>
      <c r="C18" s="173">
        <f>23999000/(1000)</f>
        <v>23999</v>
      </c>
      <c r="D18" s="253">
        <f>23999000/(1000)</f>
        <v>23999</v>
      </c>
    </row>
    <row r="19" spans="1:4" ht="15.75">
      <c r="A19" s="145">
        <v>11</v>
      </c>
      <c r="B19" s="151" t="s">
        <v>210</v>
      </c>
      <c r="C19" s="173">
        <f>16429000/(1000)</f>
        <v>16429</v>
      </c>
      <c r="D19" s="253">
        <f>16429000/(1000)</f>
        <v>16429</v>
      </c>
    </row>
    <row r="20" spans="1:4" ht="15.75">
      <c r="A20" s="145">
        <v>12</v>
      </c>
      <c r="B20" s="151" t="s">
        <v>224</v>
      </c>
      <c r="C20" s="173">
        <f>3696000/(1000)</f>
        <v>3696</v>
      </c>
      <c r="D20" s="253">
        <f>3696000/(1000)</f>
        <v>3696</v>
      </c>
    </row>
    <row r="21" spans="1:4" ht="15.75">
      <c r="A21" s="145">
        <v>13</v>
      </c>
      <c r="B21" s="151" t="s">
        <v>225</v>
      </c>
      <c r="C21" s="173">
        <f>16453000/(1000)</f>
        <v>16453</v>
      </c>
      <c r="D21" s="253">
        <f>16453000/(1000)</f>
        <v>16453</v>
      </c>
    </row>
    <row r="22" spans="1:4" ht="15.75">
      <c r="A22" s="145">
        <v>14</v>
      </c>
      <c r="B22" s="151" t="s">
        <v>211</v>
      </c>
      <c r="C22" s="173">
        <f>35280000/(1000)</f>
        <v>35280</v>
      </c>
      <c r="D22" s="253">
        <f>35280000/(1000)</f>
        <v>35280</v>
      </c>
    </row>
    <row r="23" spans="1:4" ht="15.75">
      <c r="A23" s="145">
        <v>15</v>
      </c>
      <c r="B23" s="151" t="s">
        <v>212</v>
      </c>
      <c r="C23" s="173">
        <f>9750000/(1000)</f>
        <v>9750</v>
      </c>
      <c r="D23" s="253">
        <f>9750000/(1000)</f>
        <v>9750</v>
      </c>
    </row>
    <row r="24" spans="1:4" ht="15.75">
      <c r="A24" s="145">
        <v>16</v>
      </c>
      <c r="B24" s="151" t="s">
        <v>213</v>
      </c>
      <c r="C24" s="173">
        <f>12867000/(1000)</f>
        <v>12867</v>
      </c>
      <c r="D24" s="253">
        <f>12867000/(1000)</f>
        <v>12867</v>
      </c>
    </row>
    <row r="25" spans="1:4" ht="15.75">
      <c r="A25" s="145">
        <v>17</v>
      </c>
      <c r="B25" s="151" t="s">
        <v>214</v>
      </c>
      <c r="C25" s="173">
        <f>13609000/(1000)</f>
        <v>13609</v>
      </c>
      <c r="D25" s="253">
        <f>13609000/(1000)</f>
        <v>13609</v>
      </c>
    </row>
    <row r="26" spans="1:4" ht="15.75">
      <c r="A26" s="145">
        <v>18</v>
      </c>
      <c r="B26" s="151" t="s">
        <v>226</v>
      </c>
      <c r="C26" s="173">
        <f>159217000/(1000)</f>
        <v>159217</v>
      </c>
      <c r="D26" s="253">
        <f>159217000/(1000)</f>
        <v>159217</v>
      </c>
    </row>
    <row r="27" spans="1:4" ht="15.75">
      <c r="A27" s="145">
        <v>19</v>
      </c>
      <c r="B27" s="151" t="s">
        <v>216</v>
      </c>
      <c r="C27" s="173">
        <f>18359000/(1000)</f>
        <v>18359</v>
      </c>
      <c r="D27" s="253">
        <f>18359000/(1000)</f>
        <v>18359</v>
      </c>
    </row>
    <row r="28" spans="1:4" ht="15.75">
      <c r="A28" s="142"/>
      <c r="B28" s="143" t="s">
        <v>227</v>
      </c>
      <c r="C28" s="250">
        <f>SUM(C9:C27)</f>
        <v>517106</v>
      </c>
      <c r="D28" s="153">
        <f>SUM(D9:D27)</f>
        <v>517106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84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D28"/>
  <sheetViews>
    <sheetView tabSelected="1" view="pageBreakPreview" zoomScaleNormal="90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9.140625" style="83" customWidth="1"/>
    <col min="2" max="2" width="34.8515625" style="83" customWidth="1"/>
    <col min="3" max="3" width="21.140625" style="83" customWidth="1"/>
    <col min="4" max="4" width="20.28125" style="83" customWidth="1"/>
    <col min="5" max="16384" width="9.140625" style="83" customWidth="1"/>
  </cols>
  <sheetData>
    <row r="1" spans="2:4" ht="15.75">
      <c r="B1" s="154"/>
      <c r="C1" s="154"/>
      <c r="D1" s="84" t="s">
        <v>196</v>
      </c>
    </row>
    <row r="2" spans="1:4" ht="15.75">
      <c r="A2" s="146"/>
      <c r="B2" s="146"/>
      <c r="C2" s="84"/>
      <c r="D2" s="84" t="s">
        <v>189</v>
      </c>
    </row>
    <row r="3" spans="1:3" ht="12.75">
      <c r="A3" s="144"/>
      <c r="B3" s="144"/>
      <c r="C3" s="144"/>
    </row>
    <row r="4" spans="1:4" ht="15.75">
      <c r="A4" s="267" t="s">
        <v>0</v>
      </c>
      <c r="B4" s="267"/>
      <c r="C4" s="267"/>
      <c r="D4" s="267"/>
    </row>
    <row r="5" spans="1:4" ht="57" customHeight="1">
      <c r="A5" s="277" t="s">
        <v>298</v>
      </c>
      <c r="B5" s="277"/>
      <c r="C5" s="277"/>
      <c r="D5" s="277"/>
    </row>
    <row r="6" spans="1:4" ht="15.75" customHeight="1">
      <c r="A6" s="147"/>
      <c r="B6" s="147"/>
      <c r="D6" s="148" t="s">
        <v>1</v>
      </c>
    </row>
    <row r="7" spans="1:4" ht="12.75">
      <c r="A7" s="273" t="s">
        <v>2</v>
      </c>
      <c r="B7" s="273" t="s">
        <v>191</v>
      </c>
      <c r="C7" s="275" t="s">
        <v>230</v>
      </c>
      <c r="D7" s="275" t="s">
        <v>244</v>
      </c>
    </row>
    <row r="8" spans="1:4" ht="12.75">
      <c r="A8" s="274"/>
      <c r="B8" s="274"/>
      <c r="C8" s="276"/>
      <c r="D8" s="276"/>
    </row>
    <row r="9" spans="1:4" ht="15.75">
      <c r="A9" s="145">
        <v>1</v>
      </c>
      <c r="B9" s="151" t="s">
        <v>218</v>
      </c>
      <c r="C9" s="161">
        <v>1710</v>
      </c>
      <c r="D9" s="161">
        <v>1710</v>
      </c>
    </row>
    <row r="10" spans="1:4" ht="15.75">
      <c r="A10" s="145">
        <v>2</v>
      </c>
      <c r="B10" s="151" t="s">
        <v>206</v>
      </c>
      <c r="C10" s="161">
        <v>1792</v>
      </c>
      <c r="D10" s="161">
        <v>1792</v>
      </c>
    </row>
    <row r="11" spans="1:4" ht="15.75">
      <c r="A11" s="145">
        <v>3</v>
      </c>
      <c r="B11" s="151" t="s">
        <v>207</v>
      </c>
      <c r="C11" s="161">
        <v>5442</v>
      </c>
      <c r="D11" s="161">
        <v>5442</v>
      </c>
    </row>
    <row r="12" spans="1:4" ht="15.75">
      <c r="A12" s="145">
        <v>4</v>
      </c>
      <c r="B12" s="151" t="s">
        <v>219</v>
      </c>
      <c r="C12" s="161">
        <v>3042</v>
      </c>
      <c r="D12" s="161">
        <v>3042</v>
      </c>
    </row>
    <row r="13" spans="1:4" ht="15.75">
      <c r="A13" s="145">
        <v>5</v>
      </c>
      <c r="B13" s="151" t="s">
        <v>220</v>
      </c>
      <c r="C13" s="161">
        <v>5484</v>
      </c>
      <c r="D13" s="161">
        <v>5484</v>
      </c>
    </row>
    <row r="14" spans="1:4" ht="15.75">
      <c r="A14" s="145">
        <v>6</v>
      </c>
      <c r="B14" s="151" t="s">
        <v>221</v>
      </c>
      <c r="C14" s="161">
        <v>1720</v>
      </c>
      <c r="D14" s="161">
        <v>1720</v>
      </c>
    </row>
    <row r="15" spans="1:4" ht="15.75">
      <c r="A15" s="145">
        <v>7</v>
      </c>
      <c r="B15" s="151" t="s">
        <v>222</v>
      </c>
      <c r="C15" s="161">
        <v>1007</v>
      </c>
      <c r="D15" s="161">
        <v>1007</v>
      </c>
    </row>
    <row r="16" spans="1:4" ht="15.75">
      <c r="A16" s="145">
        <v>8</v>
      </c>
      <c r="B16" s="151" t="s">
        <v>208</v>
      </c>
      <c r="C16" s="161">
        <v>2905</v>
      </c>
      <c r="D16" s="161">
        <v>2905</v>
      </c>
    </row>
    <row r="17" spans="1:4" ht="15.75">
      <c r="A17" s="145">
        <v>9</v>
      </c>
      <c r="B17" s="151" t="s">
        <v>209</v>
      </c>
      <c r="C17" s="161">
        <v>1314</v>
      </c>
      <c r="D17" s="161">
        <v>1314</v>
      </c>
    </row>
    <row r="18" spans="1:4" ht="15.75">
      <c r="A18" s="145">
        <v>10</v>
      </c>
      <c r="B18" s="151" t="s">
        <v>223</v>
      </c>
      <c r="C18" s="161">
        <v>2434</v>
      </c>
      <c r="D18" s="161">
        <v>2434</v>
      </c>
    </row>
    <row r="19" spans="1:4" ht="15.75">
      <c r="A19" s="145">
        <v>11</v>
      </c>
      <c r="B19" s="151" t="s">
        <v>210</v>
      </c>
      <c r="C19" s="161">
        <v>3240</v>
      </c>
      <c r="D19" s="161">
        <v>3240</v>
      </c>
    </row>
    <row r="20" spans="1:4" ht="15.75">
      <c r="A20" s="145">
        <v>12</v>
      </c>
      <c r="B20" s="151" t="s">
        <v>224</v>
      </c>
      <c r="C20" s="161">
        <v>392</v>
      </c>
      <c r="D20" s="161">
        <v>392</v>
      </c>
    </row>
    <row r="21" spans="1:4" ht="15.75">
      <c r="A21" s="145">
        <v>13</v>
      </c>
      <c r="B21" s="151" t="s">
        <v>225</v>
      </c>
      <c r="C21" s="161">
        <v>886</v>
      </c>
      <c r="D21" s="161">
        <v>886</v>
      </c>
    </row>
    <row r="22" spans="1:4" ht="15.75">
      <c r="A22" s="145">
        <v>14</v>
      </c>
      <c r="B22" s="151" t="s">
        <v>211</v>
      </c>
      <c r="C22" s="161">
        <v>3944</v>
      </c>
      <c r="D22" s="161">
        <v>3944</v>
      </c>
    </row>
    <row r="23" spans="1:4" ht="15.75">
      <c r="A23" s="145">
        <v>15</v>
      </c>
      <c r="B23" s="151" t="s">
        <v>212</v>
      </c>
      <c r="C23" s="161">
        <v>1735</v>
      </c>
      <c r="D23" s="161">
        <v>1735</v>
      </c>
    </row>
    <row r="24" spans="1:4" ht="15.75">
      <c r="A24" s="145">
        <v>16</v>
      </c>
      <c r="B24" s="151" t="s">
        <v>213</v>
      </c>
      <c r="C24" s="161">
        <v>1509</v>
      </c>
      <c r="D24" s="161">
        <v>1509</v>
      </c>
    </row>
    <row r="25" spans="1:4" ht="15.75">
      <c r="A25" s="145">
        <v>17</v>
      </c>
      <c r="B25" s="151" t="s">
        <v>214</v>
      </c>
      <c r="C25" s="161">
        <v>2299</v>
      </c>
      <c r="D25" s="161">
        <v>2299</v>
      </c>
    </row>
    <row r="26" spans="1:4" ht="15.75">
      <c r="A26" s="145">
        <v>18</v>
      </c>
      <c r="B26" s="151" t="s">
        <v>226</v>
      </c>
      <c r="C26" s="161">
        <v>3043</v>
      </c>
      <c r="D26" s="161">
        <v>3043</v>
      </c>
    </row>
    <row r="27" spans="1:4" ht="15.75">
      <c r="A27" s="145">
        <v>19</v>
      </c>
      <c r="B27" s="151" t="s">
        <v>216</v>
      </c>
      <c r="C27" s="161">
        <v>26298</v>
      </c>
      <c r="D27" s="161">
        <v>26298</v>
      </c>
    </row>
    <row r="28" spans="1:4" ht="15.75">
      <c r="A28" s="142"/>
      <c r="B28" s="143" t="s">
        <v>227</v>
      </c>
      <c r="C28" s="153">
        <f>SUM(C9:C27)</f>
        <v>70196</v>
      </c>
      <c r="D28" s="153">
        <f>SUM(D9:D27)</f>
        <v>70196</v>
      </c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9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3" width="20.140625" style="0" customWidth="1"/>
    <col min="4" max="4" width="24.7109375" style="0" customWidth="1"/>
    <col min="5" max="5" width="12.00390625" style="0" customWidth="1"/>
  </cols>
  <sheetData>
    <row r="1" spans="1:4" ht="15.75">
      <c r="A1" s="2"/>
      <c r="D1" s="24" t="s">
        <v>150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4" ht="59.25" customHeight="1">
      <c r="A5" s="257" t="s">
        <v>247</v>
      </c>
      <c r="B5" s="257"/>
      <c r="C5" s="257"/>
      <c r="D5" s="257"/>
    </row>
    <row r="6" spans="1:4" ht="15.75">
      <c r="A6" s="31"/>
      <c r="B6" s="31"/>
      <c r="C6" s="31"/>
      <c r="D6" s="32" t="s">
        <v>1</v>
      </c>
    </row>
    <row r="7" spans="1:7" ht="32.25" customHeight="1">
      <c r="A7" s="28" t="s">
        <v>2</v>
      </c>
      <c r="B7" s="28" t="s">
        <v>3</v>
      </c>
      <c r="C7" s="163" t="s">
        <v>230</v>
      </c>
      <c r="D7" s="66" t="s">
        <v>244</v>
      </c>
      <c r="E7" s="140"/>
      <c r="F7" s="90"/>
      <c r="G7" s="90"/>
    </row>
    <row r="8" spans="1:6" ht="16.5" customHeight="1">
      <c r="A8" s="38">
        <v>1</v>
      </c>
      <c r="B8" s="35" t="s">
        <v>5</v>
      </c>
      <c r="C8" s="208">
        <v>1586</v>
      </c>
      <c r="D8" s="208">
        <v>1586</v>
      </c>
      <c r="E8" s="35" t="s">
        <v>218</v>
      </c>
      <c r="F8" s="57"/>
    </row>
    <row r="9" spans="1:6" ht="16.5" customHeight="1">
      <c r="A9" s="39">
        <v>2</v>
      </c>
      <c r="B9" s="36" t="s">
        <v>6</v>
      </c>
      <c r="C9" s="209">
        <v>1949</v>
      </c>
      <c r="D9" s="209">
        <v>1949</v>
      </c>
      <c r="E9" s="36" t="s">
        <v>206</v>
      </c>
      <c r="F9" s="57"/>
    </row>
    <row r="10" spans="1:6" ht="15.75">
      <c r="A10" s="39">
        <v>3</v>
      </c>
      <c r="B10" s="36" t="s">
        <v>155</v>
      </c>
      <c r="C10" s="209">
        <v>641</v>
      </c>
      <c r="D10" s="209">
        <v>641</v>
      </c>
      <c r="E10" s="36" t="s">
        <v>207</v>
      </c>
      <c r="F10" s="57"/>
    </row>
    <row r="11" spans="1:6" ht="15.75">
      <c r="A11" s="39">
        <v>4</v>
      </c>
      <c r="B11" s="36" t="s">
        <v>7</v>
      </c>
      <c r="C11" s="209">
        <v>5600</v>
      </c>
      <c r="D11" s="209">
        <v>5600</v>
      </c>
      <c r="E11" s="36" t="s">
        <v>228</v>
      </c>
      <c r="F11" s="57"/>
    </row>
    <row r="12" spans="1:6" ht="15.75">
      <c r="A12" s="39">
        <v>5</v>
      </c>
      <c r="B12" s="36" t="s">
        <v>8</v>
      </c>
      <c r="C12" s="209">
        <v>6591</v>
      </c>
      <c r="D12" s="209">
        <v>6591</v>
      </c>
      <c r="E12" s="36" t="s">
        <v>220</v>
      </c>
      <c r="F12" s="57"/>
    </row>
    <row r="13" spans="1:6" ht="15.75">
      <c r="A13" s="39">
        <v>6</v>
      </c>
      <c r="B13" s="36" t="s">
        <v>9</v>
      </c>
      <c r="C13" s="209">
        <v>19053</v>
      </c>
      <c r="D13" s="209">
        <v>19053</v>
      </c>
      <c r="E13" s="36" t="s">
        <v>221</v>
      </c>
      <c r="F13" s="57"/>
    </row>
    <row r="14" spans="1:6" ht="15.75">
      <c r="A14" s="39">
        <v>7</v>
      </c>
      <c r="B14" s="36" t="s">
        <v>10</v>
      </c>
      <c r="C14" s="209">
        <v>8493</v>
      </c>
      <c r="D14" s="209">
        <v>8493</v>
      </c>
      <c r="E14" s="36" t="s">
        <v>222</v>
      </c>
      <c r="F14" s="57"/>
    </row>
    <row r="15" spans="1:6" ht="15.75">
      <c r="A15" s="39">
        <v>8</v>
      </c>
      <c r="B15" s="36" t="s">
        <v>12</v>
      </c>
      <c r="C15" s="209">
        <v>1770</v>
      </c>
      <c r="D15" s="209">
        <v>1770</v>
      </c>
      <c r="E15" s="36" t="s">
        <v>209</v>
      </c>
      <c r="F15" s="57"/>
    </row>
    <row r="16" spans="1:6" ht="15.75">
      <c r="A16" s="39">
        <v>9</v>
      </c>
      <c r="B16" s="36" t="s">
        <v>14</v>
      </c>
      <c r="C16" s="209">
        <v>6948</v>
      </c>
      <c r="D16" s="209">
        <v>6948</v>
      </c>
      <c r="E16" s="36" t="s">
        <v>210</v>
      </c>
      <c r="F16" s="57"/>
    </row>
    <row r="17" spans="1:6" ht="15.75">
      <c r="A17" s="39">
        <v>10</v>
      </c>
      <c r="B17" s="36" t="s">
        <v>17</v>
      </c>
      <c r="C17" s="209">
        <v>1827</v>
      </c>
      <c r="D17" s="209">
        <v>1827</v>
      </c>
      <c r="E17" s="36" t="s">
        <v>211</v>
      </c>
      <c r="F17" s="57"/>
    </row>
    <row r="18" spans="1:6" ht="15.75">
      <c r="A18" s="39">
        <v>11</v>
      </c>
      <c r="B18" s="36" t="s">
        <v>18</v>
      </c>
      <c r="C18" s="209">
        <v>483</v>
      </c>
      <c r="D18" s="209">
        <v>483</v>
      </c>
      <c r="E18" s="36" t="s">
        <v>212</v>
      </c>
      <c r="F18" s="57"/>
    </row>
    <row r="19" spans="1:6" ht="15.75">
      <c r="A19" s="39">
        <v>12</v>
      </c>
      <c r="B19" s="36" t="s">
        <v>19</v>
      </c>
      <c r="C19" s="209">
        <v>405</v>
      </c>
      <c r="D19" s="209">
        <v>405</v>
      </c>
      <c r="E19" s="36" t="s">
        <v>213</v>
      </c>
      <c r="F19" s="57"/>
    </row>
    <row r="20" spans="1:6" ht="15.75">
      <c r="A20" s="39">
        <v>13</v>
      </c>
      <c r="B20" s="36" t="s">
        <v>20</v>
      </c>
      <c r="C20" s="209">
        <v>5976</v>
      </c>
      <c r="D20" s="209">
        <v>5976</v>
      </c>
      <c r="E20" s="36" t="s">
        <v>214</v>
      </c>
      <c r="F20" s="57"/>
    </row>
    <row r="21" spans="1:5" ht="19.5" customHeight="1">
      <c r="A21" s="40"/>
      <c r="B21" s="10" t="s">
        <v>22</v>
      </c>
      <c r="C21" s="229">
        <f>SUM(C8:C20)</f>
        <v>61322</v>
      </c>
      <c r="D21" s="229">
        <f>SUM(D8:D20)</f>
        <v>61322</v>
      </c>
      <c r="E21" s="29"/>
    </row>
    <row r="22" spans="1:3" ht="15.75">
      <c r="A22" s="2"/>
      <c r="B22" s="2"/>
      <c r="C22" s="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2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6.140625" style="60" customWidth="1"/>
    <col min="2" max="2" width="32.7109375" style="60" customWidth="1"/>
    <col min="3" max="3" width="20.57421875" style="60" customWidth="1"/>
    <col min="4" max="4" width="21.421875" style="60" customWidth="1"/>
    <col min="5" max="5" width="10.421875" style="60" customWidth="1"/>
    <col min="6" max="249" width="9.140625" style="60" customWidth="1"/>
  </cols>
  <sheetData>
    <row r="1" ht="15.75">
      <c r="D1" s="79" t="s">
        <v>271</v>
      </c>
    </row>
    <row r="2" ht="15.75">
      <c r="D2" s="79" t="s">
        <v>189</v>
      </c>
    </row>
    <row r="4" spans="1:4" ht="15.75">
      <c r="A4" s="259" t="s">
        <v>0</v>
      </c>
      <c r="B4" s="259"/>
      <c r="C4" s="259"/>
      <c r="D4" s="259"/>
    </row>
    <row r="5" spans="1:4" ht="51.75" customHeight="1">
      <c r="A5" s="260" t="s">
        <v>248</v>
      </c>
      <c r="B5" s="260"/>
      <c r="C5" s="260"/>
      <c r="D5" s="260"/>
    </row>
    <row r="6" spans="1:4" ht="15.75">
      <c r="A6" s="62"/>
      <c r="B6" s="62"/>
      <c r="C6" s="62"/>
      <c r="D6" s="61" t="s">
        <v>1</v>
      </c>
    </row>
    <row r="7" spans="1:4" ht="33.75" customHeight="1">
      <c r="A7" s="72" t="s">
        <v>2</v>
      </c>
      <c r="B7" s="49" t="s">
        <v>3</v>
      </c>
      <c r="C7" s="66" t="s">
        <v>230</v>
      </c>
      <c r="D7" s="66" t="s">
        <v>244</v>
      </c>
    </row>
    <row r="8" spans="1:4" ht="18.75" customHeight="1">
      <c r="A8" s="70">
        <v>1</v>
      </c>
      <c r="B8" s="121" t="s">
        <v>6</v>
      </c>
      <c r="C8" s="170">
        <v>980</v>
      </c>
      <c r="D8" s="170">
        <v>980</v>
      </c>
    </row>
    <row r="9" spans="1:4" ht="18.75" customHeight="1">
      <c r="A9" s="87">
        <v>2</v>
      </c>
      <c r="B9" s="120" t="s">
        <v>9</v>
      </c>
      <c r="C9" s="159">
        <v>1404</v>
      </c>
      <c r="D9" s="159">
        <v>1404</v>
      </c>
    </row>
    <row r="10" spans="1:4" ht="18.75" customHeight="1">
      <c r="A10" s="87">
        <v>3</v>
      </c>
      <c r="B10" s="86" t="s">
        <v>16</v>
      </c>
      <c r="C10" s="159">
        <v>930</v>
      </c>
      <c r="D10" s="159">
        <v>930</v>
      </c>
    </row>
    <row r="11" spans="1:4" ht="18.75" customHeight="1">
      <c r="A11" s="87">
        <v>4</v>
      </c>
      <c r="B11" s="86" t="s">
        <v>20</v>
      </c>
      <c r="C11" s="159">
        <v>840</v>
      </c>
      <c r="D11" s="159">
        <v>840</v>
      </c>
    </row>
    <row r="12" spans="1:4" s="60" customFormat="1" ht="15.75">
      <c r="A12" s="71"/>
      <c r="B12" s="73" t="s">
        <v>22</v>
      </c>
      <c r="C12" s="164">
        <f>SUM(C8:C11)</f>
        <v>4154</v>
      </c>
      <c r="D12" s="164">
        <f>SUM(D8:D11)</f>
        <v>4154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5.421875" style="0" customWidth="1"/>
    <col min="3" max="3" width="20.57421875" style="0" customWidth="1"/>
    <col min="4" max="4" width="20.140625" style="0" customWidth="1"/>
    <col min="5" max="6" width="13.8515625" style="0" customWidth="1"/>
  </cols>
  <sheetData>
    <row r="1" spans="1:4" ht="15.75">
      <c r="A1" s="2"/>
      <c r="D1" s="24" t="s">
        <v>151</v>
      </c>
    </row>
    <row r="2" spans="1:4" ht="15.75">
      <c r="A2" s="2"/>
      <c r="D2" s="24" t="s">
        <v>189</v>
      </c>
    </row>
    <row r="3" spans="1:3" ht="15.75">
      <c r="A3" s="2"/>
      <c r="B3" s="2"/>
      <c r="C3" s="2"/>
    </row>
    <row r="4" spans="1:4" ht="19.5" customHeight="1">
      <c r="A4" s="258" t="s">
        <v>0</v>
      </c>
      <c r="B4" s="258"/>
      <c r="C4" s="258"/>
      <c r="D4" s="258"/>
    </row>
    <row r="5" spans="1:14" ht="57" customHeight="1">
      <c r="A5" s="257" t="s">
        <v>263</v>
      </c>
      <c r="B5" s="257"/>
      <c r="C5" s="257"/>
      <c r="D5" s="257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4" ht="15.75">
      <c r="A6" s="31"/>
      <c r="B6" s="31"/>
      <c r="C6" s="31"/>
      <c r="D6" s="32" t="s">
        <v>1</v>
      </c>
    </row>
    <row r="7" spans="1:4" ht="15.75" customHeight="1">
      <c r="A7" s="261" t="s">
        <v>2</v>
      </c>
      <c r="B7" s="261" t="s">
        <v>3</v>
      </c>
      <c r="C7" s="262" t="s">
        <v>230</v>
      </c>
      <c r="D7" s="262" t="s">
        <v>244</v>
      </c>
    </row>
    <row r="8" spans="1:4" ht="27.75" customHeight="1">
      <c r="A8" s="261"/>
      <c r="B8" s="261"/>
      <c r="C8" s="263"/>
      <c r="D8" s="263"/>
    </row>
    <row r="9" spans="1:7" ht="15.75">
      <c r="A9" s="39">
        <v>1</v>
      </c>
      <c r="B9" s="122" t="s">
        <v>155</v>
      </c>
      <c r="C9" s="30">
        <v>1950.505</v>
      </c>
      <c r="D9" s="8"/>
      <c r="E9" s="130"/>
      <c r="F9" s="131"/>
      <c r="G9" s="57"/>
    </row>
    <row r="10" spans="1:7" ht="15.75">
      <c r="A10" s="39">
        <v>2</v>
      </c>
      <c r="B10" s="122" t="s">
        <v>195</v>
      </c>
      <c r="C10" s="30">
        <v>1720.202</v>
      </c>
      <c r="D10" s="8"/>
      <c r="E10" s="130"/>
      <c r="F10" s="131"/>
      <c r="G10" s="57"/>
    </row>
    <row r="11" spans="1:7" ht="15.75">
      <c r="A11" s="39">
        <v>3</v>
      </c>
      <c r="B11" s="122" t="s">
        <v>8</v>
      </c>
      <c r="C11" s="30">
        <v>1689.899</v>
      </c>
      <c r="D11" s="8"/>
      <c r="E11" s="130"/>
      <c r="F11" s="131"/>
      <c r="G11" s="57"/>
    </row>
    <row r="12" spans="1:7" ht="15.75">
      <c r="A12" s="39">
        <v>4</v>
      </c>
      <c r="B12" s="122" t="s">
        <v>11</v>
      </c>
      <c r="C12" s="30">
        <v>5489.899</v>
      </c>
      <c r="D12" s="8"/>
      <c r="E12" s="130"/>
      <c r="F12" s="131"/>
      <c r="G12" s="57"/>
    </row>
    <row r="13" spans="1:7" ht="15.75">
      <c r="A13" s="39">
        <v>5</v>
      </c>
      <c r="B13" s="122" t="s">
        <v>13</v>
      </c>
      <c r="C13" s="30">
        <v>3380</v>
      </c>
      <c r="D13" s="8"/>
      <c r="E13" s="130"/>
      <c r="F13" s="131"/>
      <c r="G13" s="57"/>
    </row>
    <row r="14" spans="1:7" ht="15.75">
      <c r="A14" s="39">
        <v>6</v>
      </c>
      <c r="B14" s="122" t="s">
        <v>16</v>
      </c>
      <c r="C14" s="30">
        <v>1689.899</v>
      </c>
      <c r="D14" s="8"/>
      <c r="E14" s="130"/>
      <c r="F14" s="131"/>
      <c r="G14" s="57"/>
    </row>
    <row r="15" spans="1:7" ht="15.75">
      <c r="A15" s="39">
        <v>7</v>
      </c>
      <c r="B15" s="76" t="s">
        <v>264</v>
      </c>
      <c r="C15" s="30">
        <v>6702.021</v>
      </c>
      <c r="D15" s="8"/>
      <c r="E15" s="130"/>
      <c r="F15" s="131"/>
      <c r="G15" s="57"/>
    </row>
    <row r="16" spans="1:7" ht="19.5" customHeight="1">
      <c r="A16" s="40"/>
      <c r="B16" s="10" t="s">
        <v>22</v>
      </c>
      <c r="C16" s="77">
        <f>SUM(C9:C15)</f>
        <v>22622.425</v>
      </c>
      <c r="D16" s="77">
        <f>SUM(D9:D15)</f>
        <v>0</v>
      </c>
      <c r="F16" s="29"/>
      <c r="G16" s="57"/>
    </row>
    <row r="17" spans="1:3" ht="15.75">
      <c r="A17" s="2"/>
      <c r="B17" s="2"/>
      <c r="C17" s="2"/>
    </row>
    <row r="18" ht="12.75">
      <c r="D18" s="57"/>
    </row>
    <row r="21" ht="12.75">
      <c r="B21" s="139"/>
    </row>
  </sheetData>
  <sheetProtection/>
  <mergeCells count="6">
    <mergeCell ref="A4:D4"/>
    <mergeCell ref="A5:D5"/>
    <mergeCell ref="A7:A8"/>
    <mergeCell ref="B7:B8"/>
    <mergeCell ref="C7:C8"/>
    <mergeCell ref="D7:D8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9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7.7109375" style="46" customWidth="1"/>
    <col min="2" max="2" width="33.8515625" style="46" customWidth="1"/>
    <col min="3" max="3" width="19.8515625" style="46" hidden="1" customWidth="1"/>
    <col min="4" max="4" width="15.7109375" style="46" hidden="1" customWidth="1"/>
    <col min="5" max="5" width="17.57421875" style="46" customWidth="1"/>
    <col min="6" max="6" width="21.00390625" style="46" customWidth="1"/>
    <col min="7" max="7" width="11.421875" style="46" customWidth="1"/>
    <col min="8" max="16384" width="9.140625" style="46" customWidth="1"/>
  </cols>
  <sheetData>
    <row r="1" spans="1:6" s="45" customFormat="1" ht="15.75">
      <c r="A1" s="43"/>
      <c r="B1" s="44"/>
      <c r="C1" s="81" t="s">
        <v>196</v>
      </c>
      <c r="F1" s="81" t="s">
        <v>182</v>
      </c>
    </row>
    <row r="2" spans="1:6" s="45" customFormat="1" ht="15.75">
      <c r="A2" s="43"/>
      <c r="B2" s="44"/>
      <c r="C2" s="81" t="s">
        <v>189</v>
      </c>
      <c r="F2" s="81" t="s">
        <v>189</v>
      </c>
    </row>
    <row r="3" spans="1:3" s="45" customFormat="1" ht="15.75">
      <c r="A3" s="43"/>
      <c r="B3" s="44"/>
      <c r="C3" s="44"/>
    </row>
    <row r="4" spans="1:6" ht="19.5" customHeight="1">
      <c r="A4" s="264" t="s">
        <v>0</v>
      </c>
      <c r="B4" s="264"/>
      <c r="C4" s="264"/>
      <c r="D4" s="264"/>
      <c r="E4" s="264"/>
      <c r="F4" s="264"/>
    </row>
    <row r="5" spans="1:6" ht="28.5" customHeight="1">
      <c r="A5" s="265" t="s">
        <v>249</v>
      </c>
      <c r="B5" s="265"/>
      <c r="C5" s="265"/>
      <c r="D5" s="265"/>
      <c r="E5" s="265"/>
      <c r="F5" s="265"/>
    </row>
    <row r="6" spans="1:6" ht="15.75">
      <c r="A6" s="47"/>
      <c r="B6" s="47"/>
      <c r="C6" s="48" t="s">
        <v>1</v>
      </c>
      <c r="D6" s="90"/>
      <c r="E6" s="90"/>
      <c r="F6" s="48" t="s">
        <v>1</v>
      </c>
    </row>
    <row r="7" spans="1:8" ht="48.75" customHeight="1">
      <c r="A7" s="49" t="s">
        <v>2</v>
      </c>
      <c r="B7" s="49" t="s">
        <v>3</v>
      </c>
      <c r="C7" s="50" t="s">
        <v>4</v>
      </c>
      <c r="D7" s="50"/>
      <c r="E7" s="28" t="s">
        <v>231</v>
      </c>
      <c r="F7" s="28" t="s">
        <v>239</v>
      </c>
      <c r="G7" s="132"/>
      <c r="H7" s="132"/>
    </row>
    <row r="8" spans="1:8" ht="15.75">
      <c r="A8" s="51">
        <v>1</v>
      </c>
      <c r="B8" s="35" t="s">
        <v>218</v>
      </c>
      <c r="C8" s="89">
        <v>7474.6</v>
      </c>
      <c r="D8" s="128">
        <v>-1376.53</v>
      </c>
      <c r="E8" s="58">
        <v>4533</v>
      </c>
      <c r="F8" s="58">
        <v>4533</v>
      </c>
      <c r="G8" s="133"/>
      <c r="H8" s="134"/>
    </row>
    <row r="9" spans="1:8" ht="15.75">
      <c r="A9" s="53">
        <v>2</v>
      </c>
      <c r="B9" s="36" t="s">
        <v>206</v>
      </c>
      <c r="C9" s="58">
        <v>7474.6</v>
      </c>
      <c r="D9" s="129">
        <v>-1376.18</v>
      </c>
      <c r="E9" s="58">
        <v>6476.3</v>
      </c>
      <c r="F9" s="58">
        <v>6476.3</v>
      </c>
      <c r="G9" s="133"/>
      <c r="H9" s="134"/>
    </row>
    <row r="10" spans="1:8" ht="15.75">
      <c r="A10" s="53">
        <v>3</v>
      </c>
      <c r="B10" s="36" t="s">
        <v>207</v>
      </c>
      <c r="C10" s="58">
        <v>5232.2</v>
      </c>
      <c r="D10" s="129">
        <v>1058.851</v>
      </c>
      <c r="E10" s="58">
        <v>5504.6</v>
      </c>
      <c r="F10" s="58">
        <v>5504.6</v>
      </c>
      <c r="G10" s="133"/>
      <c r="H10" s="134"/>
    </row>
    <row r="11" spans="1:8" ht="15.75">
      <c r="A11" s="53">
        <v>4</v>
      </c>
      <c r="B11" s="36" t="s">
        <v>228</v>
      </c>
      <c r="C11" s="58">
        <v>8969.5</v>
      </c>
      <c r="D11" s="129">
        <v>-375.136</v>
      </c>
      <c r="E11" s="58">
        <v>2914.1</v>
      </c>
      <c r="F11" s="58">
        <v>2914.1</v>
      </c>
      <c r="G11" s="133"/>
      <c r="H11" s="134"/>
    </row>
    <row r="12" spans="1:8" ht="15.75">
      <c r="A12" s="53">
        <v>5</v>
      </c>
      <c r="B12" s="36" t="s">
        <v>220</v>
      </c>
      <c r="C12" s="58">
        <v>6308.5</v>
      </c>
      <c r="D12" s="129">
        <v>3127.346</v>
      </c>
      <c r="E12" s="58">
        <v>20291.8</v>
      </c>
      <c r="F12" s="58">
        <v>20291.8</v>
      </c>
      <c r="G12" s="133"/>
      <c r="H12" s="134"/>
    </row>
    <row r="13" spans="1:8" ht="15.75">
      <c r="A13" s="53">
        <v>6</v>
      </c>
      <c r="B13" s="36" t="s">
        <v>221</v>
      </c>
      <c r="C13" s="58">
        <v>5232.2</v>
      </c>
      <c r="D13" s="129">
        <v>175.045</v>
      </c>
      <c r="E13" s="58">
        <v>2914.1</v>
      </c>
      <c r="F13" s="58">
        <v>2914.1</v>
      </c>
      <c r="G13" s="133"/>
      <c r="H13" s="134"/>
    </row>
    <row r="14" spans="1:8" ht="15.75">
      <c r="A14" s="53">
        <v>7</v>
      </c>
      <c r="B14" s="36" t="s">
        <v>222</v>
      </c>
      <c r="C14" s="58">
        <v>7474.6</v>
      </c>
      <c r="D14" s="129">
        <v>-2067.86</v>
      </c>
      <c r="E14" s="58">
        <v>2914.1</v>
      </c>
      <c r="F14" s="58">
        <v>2914.1</v>
      </c>
      <c r="G14" s="133"/>
      <c r="H14" s="134"/>
    </row>
    <row r="15" spans="1:8" ht="15.75">
      <c r="A15" s="53">
        <v>8</v>
      </c>
      <c r="B15" s="36" t="s">
        <v>208</v>
      </c>
      <c r="C15" s="58">
        <v>3737.3</v>
      </c>
      <c r="D15" s="129">
        <v>-2070.39</v>
      </c>
      <c r="E15" s="58">
        <v>3885.8</v>
      </c>
      <c r="F15" s="58">
        <v>3885.8</v>
      </c>
      <c r="G15" s="133"/>
      <c r="H15" s="134"/>
    </row>
    <row r="16" spans="1:8" ht="15.75">
      <c r="A16" s="53">
        <v>9</v>
      </c>
      <c r="B16" s="36" t="s">
        <v>209</v>
      </c>
      <c r="C16" s="58">
        <v>2989.8</v>
      </c>
      <c r="D16" s="129">
        <v>1251.33</v>
      </c>
      <c r="E16" s="58">
        <v>4533</v>
      </c>
      <c r="F16" s="58">
        <v>4533</v>
      </c>
      <c r="G16" s="133"/>
      <c r="H16" s="134"/>
    </row>
    <row r="17" spans="1:8" ht="15.75">
      <c r="A17" s="53">
        <v>10</v>
      </c>
      <c r="B17" s="36" t="s">
        <v>223</v>
      </c>
      <c r="C17" s="58">
        <v>14949.2</v>
      </c>
      <c r="D17" s="129">
        <v>-5023.28</v>
      </c>
      <c r="E17" s="58">
        <v>4532.9</v>
      </c>
      <c r="F17" s="58">
        <v>4532.9</v>
      </c>
      <c r="G17" s="133"/>
      <c r="H17" s="134"/>
    </row>
    <row r="18" spans="1:8" ht="15.75">
      <c r="A18" s="53">
        <v>11</v>
      </c>
      <c r="B18" s="36" t="s">
        <v>210</v>
      </c>
      <c r="C18" s="58">
        <v>11211.9</v>
      </c>
      <c r="D18" s="129">
        <v>2448.552</v>
      </c>
      <c r="E18" s="58">
        <v>7879.4</v>
      </c>
      <c r="F18" s="58">
        <v>7879.4</v>
      </c>
      <c r="G18" s="133"/>
      <c r="H18" s="134"/>
    </row>
    <row r="19" spans="1:8" ht="15.75">
      <c r="A19" s="53">
        <v>12</v>
      </c>
      <c r="B19" s="36" t="s">
        <v>224</v>
      </c>
      <c r="C19" s="58">
        <v>7474.6</v>
      </c>
      <c r="D19" s="129">
        <v>-888.304</v>
      </c>
      <c r="E19" s="58">
        <v>2914.1</v>
      </c>
      <c r="F19" s="58">
        <v>2914.1</v>
      </c>
      <c r="G19" s="133"/>
      <c r="H19" s="134"/>
    </row>
    <row r="20" spans="1:8" ht="15.75">
      <c r="A20" s="53">
        <v>13</v>
      </c>
      <c r="B20" s="36" t="s">
        <v>225</v>
      </c>
      <c r="C20" s="58">
        <v>7474.6</v>
      </c>
      <c r="D20" s="129">
        <v>1063.184</v>
      </c>
      <c r="E20" s="58">
        <v>3346.5</v>
      </c>
      <c r="F20" s="58">
        <v>3346.5</v>
      </c>
      <c r="G20" s="133"/>
      <c r="H20" s="134"/>
    </row>
    <row r="21" spans="1:8" ht="15.75">
      <c r="A21" s="53">
        <v>14</v>
      </c>
      <c r="B21" s="36" t="s">
        <v>211</v>
      </c>
      <c r="C21" s="58">
        <v>7474.6</v>
      </c>
      <c r="D21" s="129">
        <v>6596.347</v>
      </c>
      <c r="E21" s="58">
        <v>11332.8</v>
      </c>
      <c r="F21" s="58">
        <v>11332.8</v>
      </c>
      <c r="G21" s="133"/>
      <c r="H21" s="134"/>
    </row>
    <row r="22" spans="1:8" ht="15.75">
      <c r="A22" s="53">
        <v>15</v>
      </c>
      <c r="B22" s="36" t="s">
        <v>212</v>
      </c>
      <c r="C22" s="58">
        <v>5232.2</v>
      </c>
      <c r="D22" s="129">
        <v>-1179.54</v>
      </c>
      <c r="E22" s="58">
        <v>2051.3</v>
      </c>
      <c r="F22" s="58">
        <v>2051.3</v>
      </c>
      <c r="G22" s="133"/>
      <c r="H22" s="134"/>
    </row>
    <row r="23" spans="1:8" ht="15.75">
      <c r="A23" s="53">
        <v>16</v>
      </c>
      <c r="B23" s="36" t="s">
        <v>213</v>
      </c>
      <c r="C23" s="58">
        <v>3737.3</v>
      </c>
      <c r="D23" s="129">
        <v>-37.592</v>
      </c>
      <c r="E23" s="58">
        <v>2914.1</v>
      </c>
      <c r="F23" s="58">
        <v>2914.1</v>
      </c>
      <c r="G23" s="133"/>
      <c r="H23" s="134"/>
    </row>
    <row r="24" spans="1:8" ht="15.75">
      <c r="A24" s="53">
        <v>17</v>
      </c>
      <c r="B24" s="36" t="s">
        <v>214</v>
      </c>
      <c r="C24" s="58">
        <v>7474.6</v>
      </c>
      <c r="D24" s="129">
        <v>46.14572</v>
      </c>
      <c r="E24" s="58">
        <v>9066.9</v>
      </c>
      <c r="F24" s="58">
        <v>9066.9</v>
      </c>
      <c r="G24" s="133"/>
      <c r="H24" s="134"/>
    </row>
    <row r="25" spans="1:8" ht="15.75">
      <c r="A25" s="53">
        <v>18</v>
      </c>
      <c r="B25" s="36" t="s">
        <v>217</v>
      </c>
      <c r="C25" s="58">
        <v>7474.6</v>
      </c>
      <c r="D25" s="129">
        <v>311.4701</v>
      </c>
      <c r="E25" s="58">
        <v>2914.1</v>
      </c>
      <c r="F25" s="58">
        <v>2914.1</v>
      </c>
      <c r="G25" s="133"/>
      <c r="H25" s="134"/>
    </row>
    <row r="26" spans="1:8" ht="15.75">
      <c r="A26" s="53">
        <v>19</v>
      </c>
      <c r="B26" s="88" t="s">
        <v>229</v>
      </c>
      <c r="C26" s="58">
        <v>89679.5</v>
      </c>
      <c r="D26" s="58">
        <v>-1683.46</v>
      </c>
      <c r="E26" s="58">
        <v>111707.6</v>
      </c>
      <c r="F26" s="58">
        <v>129624.8</v>
      </c>
      <c r="G26" s="133"/>
      <c r="H26" s="134"/>
    </row>
    <row r="27" spans="1:8" ht="15.75">
      <c r="A27" s="54"/>
      <c r="B27" s="73" t="s">
        <v>22</v>
      </c>
      <c r="C27" s="56">
        <f>SUM(C8:C26)</f>
        <v>217076.40000000002</v>
      </c>
      <c r="D27" s="56">
        <f>SUM(D8:D26)</f>
        <v>-0.0011800000006587652</v>
      </c>
      <c r="E27" s="56">
        <f>SUM(E8:E26)</f>
        <v>212626.50000000003</v>
      </c>
      <c r="F27" s="56">
        <f>SUM(F8:F26)</f>
        <v>230543.7</v>
      </c>
      <c r="G27" s="132"/>
      <c r="H27" s="132"/>
    </row>
    <row r="28" spans="7:8" ht="12.75">
      <c r="G28" s="132"/>
      <c r="H28" s="132"/>
    </row>
    <row r="29" spans="7:8" ht="12.75">
      <c r="G29" s="132"/>
      <c r="H29" s="132"/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9"/>
  <sheetViews>
    <sheetView view="pageBreakPreview" zoomScaleSheetLayoutView="100" zoomScalePageLayoutView="0" workbookViewId="0" topLeftCell="B1">
      <selection activeCell="D2" sqref="D2"/>
    </sheetView>
  </sheetViews>
  <sheetFormatPr defaultColWidth="9.140625" defaultRowHeight="12.75"/>
  <cols>
    <col min="1" max="1" width="7.7109375" style="46" customWidth="1"/>
    <col min="2" max="2" width="33.7109375" style="46" customWidth="1"/>
    <col min="3" max="4" width="20.00390625" style="46" customWidth="1"/>
    <col min="5" max="16384" width="9.140625" style="46" customWidth="1"/>
  </cols>
  <sheetData>
    <row r="1" spans="1:4" s="45" customFormat="1" ht="15.75">
      <c r="A1" s="43"/>
      <c r="B1" s="44"/>
      <c r="D1" s="81" t="s">
        <v>183</v>
      </c>
    </row>
    <row r="2" spans="1:4" s="45" customFormat="1" ht="15.75">
      <c r="A2" s="43"/>
      <c r="B2" s="44"/>
      <c r="D2" s="81" t="s">
        <v>189</v>
      </c>
    </row>
    <row r="3" spans="1:2" s="45" customFormat="1" ht="15.75">
      <c r="A3" s="43"/>
      <c r="B3" s="44"/>
    </row>
    <row r="4" spans="1:4" ht="19.5" customHeight="1">
      <c r="A4" s="264" t="s">
        <v>0</v>
      </c>
      <c r="B4" s="264"/>
      <c r="C4" s="264"/>
      <c r="D4" s="264"/>
    </row>
    <row r="5" spans="1:4" ht="50.25" customHeight="1">
      <c r="A5" s="265" t="s">
        <v>250</v>
      </c>
      <c r="B5" s="265"/>
      <c r="C5" s="265"/>
      <c r="D5" s="265"/>
    </row>
    <row r="6" spans="1:4" ht="15.75">
      <c r="A6" s="47"/>
      <c r="B6" s="266" t="s">
        <v>1</v>
      </c>
      <c r="C6" s="266"/>
      <c r="D6" s="266"/>
    </row>
    <row r="7" spans="1:4" ht="48.75" customHeight="1">
      <c r="A7" s="49" t="s">
        <v>2</v>
      </c>
      <c r="B7" s="49" t="s">
        <v>3</v>
      </c>
      <c r="C7" s="28" t="s">
        <v>231</v>
      </c>
      <c r="D7" s="28" t="s">
        <v>239</v>
      </c>
    </row>
    <row r="8" spans="1:5" ht="15.75">
      <c r="A8" s="51">
        <v>1</v>
      </c>
      <c r="B8" s="75" t="s">
        <v>5</v>
      </c>
      <c r="C8" s="30">
        <v>9352.266</v>
      </c>
      <c r="D8" s="30">
        <v>9251.808</v>
      </c>
      <c r="E8" s="158"/>
    </row>
    <row r="9" spans="1:5" ht="15.75">
      <c r="A9" s="53">
        <v>2</v>
      </c>
      <c r="B9" s="76" t="s">
        <v>6</v>
      </c>
      <c r="C9" s="30">
        <v>12059.124</v>
      </c>
      <c r="D9" s="30">
        <v>10539</v>
      </c>
      <c r="E9" s="158"/>
    </row>
    <row r="10" spans="1:5" ht="15.75">
      <c r="A10" s="53">
        <v>3</v>
      </c>
      <c r="B10" s="76" t="s">
        <v>155</v>
      </c>
      <c r="C10" s="30">
        <v>26137.651</v>
      </c>
      <c r="D10" s="30">
        <v>21666</v>
      </c>
      <c r="E10" s="158"/>
    </row>
    <row r="11" spans="1:5" ht="15.75">
      <c r="A11" s="53">
        <v>4</v>
      </c>
      <c r="B11" s="76" t="s">
        <v>7</v>
      </c>
      <c r="C11" s="30">
        <v>15138.354</v>
      </c>
      <c r="D11" s="30">
        <v>13463</v>
      </c>
      <c r="E11" s="158"/>
    </row>
    <row r="12" spans="1:5" ht="15.75">
      <c r="A12" s="53">
        <v>5</v>
      </c>
      <c r="B12" s="76" t="s">
        <v>8</v>
      </c>
      <c r="C12" s="30">
        <v>40001.346</v>
      </c>
      <c r="D12" s="30">
        <v>35344</v>
      </c>
      <c r="E12" s="158"/>
    </row>
    <row r="13" spans="1:5" ht="15.75">
      <c r="A13" s="53">
        <v>6</v>
      </c>
      <c r="B13" s="76" t="s">
        <v>9</v>
      </c>
      <c r="C13" s="30">
        <v>7822.794</v>
      </c>
      <c r="D13" s="30">
        <v>6450</v>
      </c>
      <c r="E13" s="158"/>
    </row>
    <row r="14" spans="1:5" ht="15.75">
      <c r="A14" s="53">
        <v>7</v>
      </c>
      <c r="B14" s="76" t="s">
        <v>10</v>
      </c>
      <c r="C14" s="30">
        <v>7533.372</v>
      </c>
      <c r="D14" s="30">
        <v>7451.635</v>
      </c>
      <c r="E14" s="158"/>
    </row>
    <row r="15" spans="1:5" ht="15.75">
      <c r="A15" s="53">
        <v>8</v>
      </c>
      <c r="B15" s="76" t="s">
        <v>11</v>
      </c>
      <c r="C15" s="30">
        <v>11929.516</v>
      </c>
      <c r="D15" s="30">
        <v>10292</v>
      </c>
      <c r="E15" s="158"/>
    </row>
    <row r="16" spans="1:5" ht="15.75">
      <c r="A16" s="53">
        <v>9</v>
      </c>
      <c r="B16" s="76" t="s">
        <v>12</v>
      </c>
      <c r="C16" s="30">
        <v>8220.828</v>
      </c>
      <c r="D16" s="30">
        <v>7137</v>
      </c>
      <c r="E16" s="158"/>
    </row>
    <row r="17" spans="1:5" ht="15.75">
      <c r="A17" s="53">
        <v>10</v>
      </c>
      <c r="B17" s="76" t="s">
        <v>13</v>
      </c>
      <c r="C17" s="30">
        <v>14322</v>
      </c>
      <c r="D17" s="30">
        <v>12269</v>
      </c>
      <c r="E17" s="158"/>
    </row>
    <row r="18" spans="1:5" ht="15.75">
      <c r="A18" s="53">
        <v>11</v>
      </c>
      <c r="B18" s="76" t="s">
        <v>14</v>
      </c>
      <c r="C18" s="30">
        <v>9953.79</v>
      </c>
      <c r="D18" s="30">
        <v>9261</v>
      </c>
      <c r="E18" s="158"/>
    </row>
    <row r="19" spans="1:5" ht="15.75">
      <c r="A19" s="53">
        <v>12</v>
      </c>
      <c r="B19" s="76" t="s">
        <v>15</v>
      </c>
      <c r="C19" s="30">
        <v>2457.524</v>
      </c>
      <c r="D19" s="30">
        <v>2007</v>
      </c>
      <c r="E19" s="158"/>
    </row>
    <row r="20" spans="1:5" ht="15.75">
      <c r="A20" s="53">
        <v>13</v>
      </c>
      <c r="B20" s="76" t="s">
        <v>16</v>
      </c>
      <c r="C20" s="30">
        <v>10223.93</v>
      </c>
      <c r="D20" s="30">
        <v>10113</v>
      </c>
      <c r="E20" s="158"/>
    </row>
    <row r="21" spans="1:5" ht="15.75">
      <c r="A21" s="53">
        <v>14</v>
      </c>
      <c r="B21" s="76" t="s">
        <v>17</v>
      </c>
      <c r="C21" s="30">
        <v>24433.332</v>
      </c>
      <c r="D21" s="30">
        <v>23348.78</v>
      </c>
      <c r="E21" s="158"/>
    </row>
    <row r="22" spans="1:5" ht="15.75">
      <c r="A22" s="53">
        <v>15</v>
      </c>
      <c r="B22" s="76" t="s">
        <v>18</v>
      </c>
      <c r="C22" s="30">
        <v>6316.002</v>
      </c>
      <c r="D22" s="30">
        <v>5834</v>
      </c>
      <c r="E22" s="158"/>
    </row>
    <row r="23" spans="1:5" ht="15.75">
      <c r="A23" s="53">
        <v>16</v>
      </c>
      <c r="B23" s="76" t="s">
        <v>19</v>
      </c>
      <c r="C23" s="30">
        <v>8378.37</v>
      </c>
      <c r="D23" s="30">
        <v>7725</v>
      </c>
      <c r="E23" s="158"/>
    </row>
    <row r="24" spans="1:5" ht="15.75">
      <c r="A24" s="53">
        <v>17</v>
      </c>
      <c r="B24" s="76" t="s">
        <v>20</v>
      </c>
      <c r="C24" s="152">
        <v>8134.896</v>
      </c>
      <c r="D24" s="152">
        <v>6461</v>
      </c>
      <c r="E24" s="158"/>
    </row>
    <row r="25" spans="1:5" ht="15.75">
      <c r="A25" s="53">
        <v>18</v>
      </c>
      <c r="B25" s="76" t="s">
        <v>21</v>
      </c>
      <c r="C25" s="30">
        <v>16083.606</v>
      </c>
      <c r="D25" s="30">
        <v>14183</v>
      </c>
      <c r="E25" s="158"/>
    </row>
    <row r="26" spans="1:5" ht="15.75">
      <c r="A26" s="53">
        <v>19</v>
      </c>
      <c r="B26" s="76" t="s">
        <v>229</v>
      </c>
      <c r="C26" s="30">
        <v>183951.756</v>
      </c>
      <c r="D26" s="30">
        <v>173908.101</v>
      </c>
      <c r="E26" s="158"/>
    </row>
    <row r="27" spans="1:4" ht="15.75">
      <c r="A27" s="54"/>
      <c r="B27" s="73" t="s">
        <v>22</v>
      </c>
      <c r="C27" s="56">
        <f>SUM(C8:C26)</f>
        <v>422450.457</v>
      </c>
      <c r="D27" s="56">
        <f>SUM(D8:D26)</f>
        <v>386704.324</v>
      </c>
    </row>
    <row r="29" ht="12.75">
      <c r="C29" s="74"/>
    </row>
  </sheetData>
  <sheetProtection/>
  <mergeCells count="3">
    <mergeCell ref="A4:D4"/>
    <mergeCell ref="A5:D5"/>
    <mergeCell ref="B6:D6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Ондар Алдынай Сергеевна</cp:lastModifiedBy>
  <cp:lastPrinted>2022-11-01T13:13:28Z</cp:lastPrinted>
  <dcterms:created xsi:type="dcterms:W3CDTF">1996-10-08T23:32:33Z</dcterms:created>
  <dcterms:modified xsi:type="dcterms:W3CDTF">2022-11-01T16:25:19Z</dcterms:modified>
  <cp:category/>
  <cp:version/>
  <cp:contentType/>
  <cp:contentStatus/>
</cp:coreProperties>
</file>